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4635" activeTab="0"/>
  </bookViews>
  <sheets>
    <sheet name="aç_oito_obj. fisc. por estado" sheetId="1" r:id="rId1"/>
    <sheet name="Planfisc oito obj. por estado" sheetId="2" r:id="rId2"/>
  </sheets>
  <definedNames>
    <definedName name="_xlnm.Print_Area" localSheetId="0">'aç_oito_obj. fisc. por estado'!$A$1:$AD$270</definedName>
    <definedName name="_xlnm.Print_Area" localSheetId="1">'Planfisc oito obj. por estado'!$A$1:$BL$132</definedName>
  </definedNames>
  <calcPr fullCalcOnLoad="1"/>
</workbook>
</file>

<file path=xl/sharedStrings.xml><?xml version="1.0" encoding="utf-8"?>
<sst xmlns="http://schemas.openxmlformats.org/spreadsheetml/2006/main" count="2457" uniqueCount="118">
  <si>
    <t>UF</t>
  </si>
  <si>
    <t>Órgão Delegado</t>
  </si>
  <si>
    <t>MG</t>
  </si>
  <si>
    <t>IPEM - MG</t>
  </si>
  <si>
    <t>RS</t>
  </si>
  <si>
    <t>SUP  / RS</t>
  </si>
  <si>
    <t>PR</t>
  </si>
  <si>
    <t>IPEM - PR</t>
  </si>
  <si>
    <t>GO</t>
  </si>
  <si>
    <t>SUPER / GO</t>
  </si>
  <si>
    <t>SP</t>
  </si>
  <si>
    <t>IPEM - SP</t>
  </si>
  <si>
    <t>ES</t>
  </si>
  <si>
    <t>IPEM - ES</t>
  </si>
  <si>
    <t>CE</t>
  </si>
  <si>
    <t xml:space="preserve">IPEMFORT </t>
  </si>
  <si>
    <t>PE</t>
  </si>
  <si>
    <t>IPEM - PE</t>
  </si>
  <si>
    <t>SC</t>
  </si>
  <si>
    <t>SUR / SC</t>
  </si>
  <si>
    <t>MT</t>
  </si>
  <si>
    <t>IMEQ - MT</t>
  </si>
  <si>
    <t>RN</t>
  </si>
  <si>
    <t>IPEM - RN</t>
  </si>
  <si>
    <t>MS</t>
  </si>
  <si>
    <t xml:space="preserve">AEM / MS </t>
  </si>
  <si>
    <t>AM</t>
  </si>
  <si>
    <t>IPEM - AM</t>
  </si>
  <si>
    <t>AC</t>
  </si>
  <si>
    <t>PB</t>
  </si>
  <si>
    <t>IMEQ - PB</t>
  </si>
  <si>
    <t>RJ</t>
  </si>
  <si>
    <t>IPEM - RJ</t>
  </si>
  <si>
    <t>SE</t>
  </si>
  <si>
    <t>ITPS - SE</t>
  </si>
  <si>
    <t>TO</t>
  </si>
  <si>
    <t>IPEM - TO</t>
  </si>
  <si>
    <t>AP</t>
  </si>
  <si>
    <t>IPEM - AP</t>
  </si>
  <si>
    <t>MA</t>
  </si>
  <si>
    <t>BA</t>
  </si>
  <si>
    <t>IBAMETRO</t>
  </si>
  <si>
    <t>PA</t>
  </si>
  <si>
    <t>IMEP</t>
  </si>
  <si>
    <t>PI</t>
  </si>
  <si>
    <t>IMEPI</t>
  </si>
  <si>
    <t>RO</t>
  </si>
  <si>
    <t>IPEM - RO</t>
  </si>
  <si>
    <t>RR</t>
  </si>
  <si>
    <t>IPEM - RR</t>
  </si>
  <si>
    <t>AL</t>
  </si>
  <si>
    <t>INMEQ / AL</t>
  </si>
  <si>
    <t>nº ações</t>
  </si>
  <si>
    <t>%</t>
  </si>
  <si>
    <r>
      <t xml:space="preserve">Diferença </t>
    </r>
    <r>
      <rPr>
        <b/>
        <sz val="11"/>
        <color indexed="12"/>
        <rFont val="Arial"/>
        <family val="2"/>
      </rPr>
      <t>(2-1)</t>
    </r>
  </si>
  <si>
    <t>DPEM</t>
  </si>
  <si>
    <t>Plano Anual de Fiscalização Específico de 2011</t>
  </si>
  <si>
    <t>Status</t>
  </si>
  <si>
    <r>
      <t xml:space="preserve">Meta do número de ações de fiscalização para 2011 - </t>
    </r>
    <r>
      <rPr>
        <b/>
        <sz val="12"/>
        <rFont val="Arial"/>
        <family val="2"/>
      </rPr>
      <t xml:space="preserve">Região Norte </t>
    </r>
  </si>
  <si>
    <r>
      <t xml:space="preserve">Meta do número de ações de fiscalização para 2011 - </t>
    </r>
    <r>
      <rPr>
        <b/>
        <sz val="12"/>
        <rFont val="Arial"/>
        <family val="2"/>
      </rPr>
      <t xml:space="preserve">Região Sul </t>
    </r>
  </si>
  <si>
    <r>
      <t xml:space="preserve">Meta do número de ações de fiscalização para 2011 - </t>
    </r>
    <r>
      <rPr>
        <b/>
        <sz val="12"/>
        <rFont val="Arial"/>
        <family val="2"/>
      </rPr>
      <t xml:space="preserve">Região Sudeste </t>
    </r>
  </si>
  <si>
    <t>1- BRINQUEDOS - cód. 3049</t>
  </si>
  <si>
    <t>2- PLUGUES - cód. 3299</t>
  </si>
  <si>
    <t>3- TOMADAS - cód. 3300</t>
  </si>
  <si>
    <t>4- LUVAS CIRÚRGICAS - cód. 3371</t>
  </si>
  <si>
    <t>5- LUVAS NÃO-CIRÚRGICAS - cód. 3372</t>
  </si>
  <si>
    <t>6- ADAPTADORES DE PLUGUES E TOMADAS - cód. 3389</t>
  </si>
  <si>
    <t>7- CAPACETES DE SEGUR. DE USO NA IND. - EPI - cód. 3393</t>
  </si>
  <si>
    <t>8- PANELAS DE PRESSÃO - cód. 3412</t>
  </si>
  <si>
    <r>
      <t xml:space="preserve">Planfisc 2011 </t>
    </r>
    <r>
      <rPr>
        <b/>
        <sz val="11"/>
        <color indexed="12"/>
        <rFont val="Arial"/>
        <family val="2"/>
      </rPr>
      <t>(2)</t>
    </r>
  </si>
  <si>
    <t xml:space="preserve">Previsto 2010 </t>
  </si>
  <si>
    <t>Nº ações - Foco oito objetos fiscalizáveis; solicit. Inmetro: incremento 10% em cada obj.  Base previsão 2010</t>
  </si>
  <si>
    <r>
      <t xml:space="preserve">Solicitação Inmetro p/ 2011 </t>
    </r>
    <r>
      <rPr>
        <b/>
        <sz val="11"/>
        <color indexed="12"/>
        <rFont val="Arial"/>
        <family val="2"/>
      </rPr>
      <t>(1)</t>
    </r>
  </si>
  <si>
    <t>Planfisc ajustado (3)</t>
  </si>
  <si>
    <r>
      <t xml:space="preserve">Diferença </t>
    </r>
    <r>
      <rPr>
        <b/>
        <sz val="11"/>
        <color indexed="12"/>
        <rFont val="Arial"/>
        <family val="2"/>
      </rPr>
      <t>(3-1)</t>
    </r>
  </si>
  <si>
    <r>
      <t xml:space="preserve">Meta do número de ações de fiscalização para 2011 - </t>
    </r>
    <r>
      <rPr>
        <b/>
        <sz val="12"/>
        <rFont val="Arial"/>
        <family val="2"/>
      </rPr>
      <t xml:space="preserve">Região Nordeste </t>
    </r>
  </si>
  <si>
    <r>
      <t xml:space="preserve">Meta do número de ações de fiscalização para 2011 - </t>
    </r>
    <r>
      <rPr>
        <b/>
        <sz val="12"/>
        <rFont val="Arial"/>
        <family val="2"/>
      </rPr>
      <t xml:space="preserve">Região Centro-Oeste </t>
    </r>
  </si>
  <si>
    <t>INMEQ-MA</t>
  </si>
  <si>
    <t>atendido</t>
  </si>
  <si>
    <t>ñ atendido</t>
  </si>
  <si>
    <t>Código</t>
  </si>
  <si>
    <t>Brinquedos</t>
  </si>
  <si>
    <t>Diferença (2-1)</t>
  </si>
  <si>
    <t>Plugues</t>
  </si>
  <si>
    <t>Tomadas</t>
  </si>
  <si>
    <t>Luvas cirúrgicas</t>
  </si>
  <si>
    <t>Luvas não cirúrgicas</t>
  </si>
  <si>
    <t>Adaptadores</t>
  </si>
  <si>
    <t>Capacetes de uso na industria</t>
  </si>
  <si>
    <t>Panelas de pressão</t>
  </si>
  <si>
    <t>item</t>
  </si>
  <si>
    <t>Objeto Fiscalizável</t>
  </si>
  <si>
    <r>
      <t xml:space="preserve">Inserido no Planfisc 2011 </t>
    </r>
    <r>
      <rPr>
        <b/>
        <sz val="11"/>
        <color indexed="12"/>
        <rFont val="Arial"/>
        <family val="2"/>
      </rPr>
      <t>(2)</t>
    </r>
  </si>
  <si>
    <t>Observações</t>
  </si>
  <si>
    <t>ñ aplicável</t>
  </si>
  <si>
    <t>Prever ações em 2011</t>
  </si>
  <si>
    <t>Plano 2011 - Dados inseridos no Planfisc - oito objetos - Região Norte</t>
  </si>
  <si>
    <t>Plano 2011 - Dados inseridos no Planfisc - oito objetos - Região Nordeste</t>
  </si>
  <si>
    <t>Plano 2011 - Dados inseridos no Planfisc - oito objetos - Região Centro -Oeste</t>
  </si>
  <si>
    <t>Plano 2011 - Dados inseridos no Planfisc - oito objetos - Região Sudeste</t>
  </si>
  <si>
    <t>Plano 2011 - Dados inseridos no Planfisc - oito objetos - Região Sul</t>
  </si>
  <si>
    <t xml:space="preserve"> OK (ações previstas em 2011)</t>
  </si>
  <si>
    <t>OK (aç. Previstas em 2011)</t>
  </si>
  <si>
    <t>não aplicável</t>
  </si>
  <si>
    <t>Previstas ações</t>
  </si>
  <si>
    <t xml:space="preserve">   ok. previstas 100 ações</t>
  </si>
  <si>
    <t>Justificado</t>
  </si>
  <si>
    <t>justificado</t>
  </si>
  <si>
    <t xml:space="preserve">justificado </t>
  </si>
  <si>
    <t>atendido (aceito)</t>
  </si>
  <si>
    <t>(aceito: 170 ações)</t>
  </si>
  <si>
    <t xml:space="preserve">   ok. previstas 12 ações</t>
  </si>
  <si>
    <t xml:space="preserve">   ok. previstas 400 ações</t>
  </si>
  <si>
    <t>OK previstas 12 ações</t>
  </si>
  <si>
    <t>OK previstas 400 ações</t>
  </si>
  <si>
    <t>OK previstas 100 ações</t>
  </si>
  <si>
    <t>aguardar envio ou inserção</t>
  </si>
  <si>
    <t>Elaborado por Carlos Roberto- 22 de outubro de 2010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</si>
</sst>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R$ &quot;#,##0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</numFmts>
  <fonts count="7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0000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12"/>
      <color rgb="FF008000"/>
      <name val="Arial"/>
      <family val="2"/>
    </font>
    <font>
      <b/>
      <sz val="10"/>
      <color theme="1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4" fillId="21" borderId="5" applyNumberFormat="0" applyAlignment="0" applyProtection="0"/>
    <xf numFmtId="41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1" fontId="2" fillId="34" borderId="0" xfId="0" applyNumberFormat="1" applyFont="1" applyFill="1" applyBorder="1" applyAlignment="1">
      <alignment horizontal="center" vertical="center" wrapText="1"/>
    </xf>
    <xf numFmtId="1" fontId="2" fillId="34" borderId="0" xfId="0" applyNumberFormat="1" applyFont="1" applyFill="1" applyBorder="1" applyAlignment="1">
      <alignment horizontal="right"/>
    </xf>
    <xf numFmtId="2" fontId="2" fillId="34" borderId="0" xfId="0" applyNumberFormat="1" applyFont="1" applyFill="1" applyBorder="1" applyAlignment="1">
      <alignment horizontal="right"/>
    </xf>
    <xf numFmtId="2" fontId="5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1" fontId="2" fillId="35" borderId="0" xfId="0" applyNumberFormat="1" applyFont="1" applyFill="1" applyBorder="1" applyAlignment="1">
      <alignment horizontal="center" vertical="center" wrapText="1"/>
    </xf>
    <xf numFmtId="2" fontId="2" fillId="35" borderId="0" xfId="0" applyNumberFormat="1" applyFont="1" applyFill="1" applyBorder="1" applyAlignment="1">
      <alignment horizontal="right"/>
    </xf>
    <xf numFmtId="1" fontId="2" fillId="35" borderId="0" xfId="0" applyNumberFormat="1" applyFont="1" applyFill="1" applyBorder="1" applyAlignment="1">
      <alignment horizontal="right"/>
    </xf>
    <xf numFmtId="2" fontId="5" fillId="35" borderId="0" xfId="0" applyNumberFormat="1" applyFont="1" applyFill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62" fillId="0" borderId="13" xfId="0" applyFont="1" applyBorder="1" applyAlignment="1">
      <alignment horizontal="center"/>
    </xf>
    <xf numFmtId="1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62" fillId="0" borderId="15" xfId="0" applyFont="1" applyBorder="1" applyAlignment="1">
      <alignment horizontal="center"/>
    </xf>
    <xf numFmtId="1" fontId="0" fillId="0" borderId="14" xfId="0" applyNumberFormat="1" applyFont="1" applyBorder="1" applyAlignment="1">
      <alignment/>
    </xf>
    <xf numFmtId="1" fontId="63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1" fontId="0" fillId="0" borderId="20" xfId="0" applyNumberFormat="1" applyFont="1" applyBorder="1" applyAlignment="1">
      <alignment horizontal="right"/>
    </xf>
    <xf numFmtId="1" fontId="63" fillId="0" borderId="21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right"/>
    </xf>
    <xf numFmtId="1" fontId="63" fillId="0" borderId="12" xfId="0" applyNumberFormat="1" applyFont="1" applyBorder="1" applyAlignment="1">
      <alignment horizontal="right"/>
    </xf>
    <xf numFmtId="0" fontId="0" fillId="34" borderId="0" xfId="0" applyFont="1" applyFill="1" applyAlignment="1">
      <alignment/>
    </xf>
    <xf numFmtId="1" fontId="63" fillId="0" borderId="14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1" fontId="9" fillId="34" borderId="0" xfId="0" applyNumberFormat="1" applyFont="1" applyFill="1" applyBorder="1" applyAlignment="1">
      <alignment horizontal="right"/>
    </xf>
    <xf numFmtId="0" fontId="10" fillId="0" borderId="23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63" fillId="0" borderId="17" xfId="0" applyNumberFormat="1" applyFont="1" applyBorder="1" applyAlignment="1">
      <alignment horizontal="right"/>
    </xf>
    <xf numFmtId="2" fontId="63" fillId="0" borderId="21" xfId="0" applyNumberFormat="1" applyFont="1" applyBorder="1" applyAlignment="1">
      <alignment horizontal="right"/>
    </xf>
    <xf numFmtId="1" fontId="65" fillId="0" borderId="17" xfId="0" applyNumberFormat="1" applyFont="1" applyBorder="1" applyAlignment="1">
      <alignment horizontal="right"/>
    </xf>
    <xf numFmtId="2" fontId="65" fillId="0" borderId="21" xfId="0" applyNumberFormat="1" applyFont="1" applyBorder="1" applyAlignment="1">
      <alignment horizontal="right"/>
    </xf>
    <xf numFmtId="1" fontId="63" fillId="0" borderId="17" xfId="0" applyNumberFormat="1" applyFont="1" applyBorder="1" applyAlignment="1">
      <alignment horizontal="center"/>
    </xf>
    <xf numFmtId="1" fontId="65" fillId="0" borderId="17" xfId="0" applyNumberFormat="1" applyFont="1" applyBorder="1" applyAlignment="1">
      <alignment horizontal="center"/>
    </xf>
    <xf numFmtId="1" fontId="65" fillId="0" borderId="16" xfId="0" applyNumberFormat="1" applyFont="1" applyBorder="1" applyAlignment="1">
      <alignment horizontal="right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63" fillId="0" borderId="12" xfId="0" applyNumberFormat="1" applyFont="1" applyBorder="1" applyAlignment="1">
      <alignment horizontal="right"/>
    </xf>
    <xf numFmtId="1" fontId="63" fillId="0" borderId="12" xfId="0" applyNumberFormat="1" applyFont="1" applyBorder="1" applyAlignment="1">
      <alignment horizontal="center"/>
    </xf>
    <xf numFmtId="2" fontId="63" fillId="0" borderId="17" xfId="0" applyNumberFormat="1" applyFont="1" applyBorder="1" applyAlignment="1">
      <alignment horizontal="right"/>
    </xf>
    <xf numFmtId="2" fontId="63" fillId="0" borderId="29" xfId="0" applyNumberFormat="1" applyFont="1" applyBorder="1" applyAlignment="1">
      <alignment horizontal="right"/>
    </xf>
    <xf numFmtId="0" fontId="63" fillId="0" borderId="26" xfId="0" applyFont="1" applyBorder="1" applyAlignment="1">
      <alignment horizontal="center"/>
    </xf>
    <xf numFmtId="2" fontId="63" fillId="0" borderId="14" xfId="0" applyNumberFormat="1" applyFont="1" applyBorder="1" applyAlignment="1">
      <alignment horizontal="right"/>
    </xf>
    <xf numFmtId="0" fontId="68" fillId="0" borderId="1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65" fillId="0" borderId="31" xfId="0" applyNumberFormat="1" applyFont="1" applyBorder="1" applyAlignment="1">
      <alignment horizontal="right"/>
    </xf>
    <xf numFmtId="1" fontId="65" fillId="0" borderId="14" xfId="0" applyNumberFormat="1" applyFont="1" applyBorder="1" applyAlignment="1">
      <alignment horizontal="right"/>
    </xf>
    <xf numFmtId="2" fontId="65" fillId="0" borderId="14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65" fillId="0" borderId="17" xfId="0" applyNumberFormat="1" applyFont="1" applyBorder="1" applyAlignment="1">
      <alignment horizontal="right"/>
    </xf>
    <xf numFmtId="1" fontId="63" fillId="0" borderId="32" xfId="0" applyNumberFormat="1" applyFont="1" applyBorder="1" applyAlignment="1">
      <alignment horizontal="right"/>
    </xf>
    <xf numFmtId="2" fontId="63" fillId="0" borderId="27" xfId="0" applyNumberFormat="1" applyFont="1" applyBorder="1" applyAlignment="1">
      <alignment horizontal="right"/>
    </xf>
    <xf numFmtId="2" fontId="63" fillId="0" borderId="33" xfId="0" applyNumberFormat="1" applyFont="1" applyBorder="1" applyAlignment="1">
      <alignment horizontal="right"/>
    </xf>
    <xf numFmtId="1" fontId="63" fillId="0" borderId="13" xfId="0" applyNumberFormat="1" applyFont="1" applyBorder="1" applyAlignment="1">
      <alignment horizontal="right"/>
    </xf>
    <xf numFmtId="1" fontId="65" fillId="0" borderId="32" xfId="0" applyNumberFormat="1" applyFont="1" applyBorder="1" applyAlignment="1">
      <alignment horizontal="right"/>
    </xf>
    <xf numFmtId="1" fontId="65" fillId="0" borderId="15" xfId="0" applyNumberFormat="1" applyFont="1" applyBorder="1" applyAlignment="1">
      <alignment horizontal="right"/>
    </xf>
    <xf numFmtId="1" fontId="63" fillId="0" borderId="15" xfId="0" applyNumberFormat="1" applyFont="1" applyBorder="1" applyAlignment="1">
      <alignment horizontal="right"/>
    </xf>
    <xf numFmtId="1" fontId="63" fillId="0" borderId="29" xfId="0" applyNumberFormat="1" applyFont="1" applyBorder="1" applyAlignment="1">
      <alignment horizontal="right"/>
    </xf>
    <xf numFmtId="1" fontId="63" fillId="0" borderId="20" xfId="0" applyNumberFormat="1" applyFont="1" applyBorder="1" applyAlignment="1">
      <alignment horizontal="right"/>
    </xf>
    <xf numFmtId="2" fontId="63" fillId="0" borderId="22" xfId="0" applyNumberFormat="1" applyFont="1" applyBorder="1" applyAlignment="1">
      <alignment horizontal="right"/>
    </xf>
    <xf numFmtId="1" fontId="65" fillId="0" borderId="20" xfId="0" applyNumberFormat="1" applyFont="1" applyBorder="1" applyAlignment="1">
      <alignment horizontal="right"/>
    </xf>
    <xf numFmtId="2" fontId="65" fillId="0" borderId="22" xfId="0" applyNumberFormat="1" applyFont="1" applyBorder="1" applyAlignment="1">
      <alignment horizontal="right"/>
    </xf>
    <xf numFmtId="0" fontId="68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2" fontId="65" fillId="0" borderId="29" xfId="0" applyNumberFormat="1" applyFont="1" applyBorder="1" applyAlignment="1">
      <alignment horizontal="right"/>
    </xf>
    <xf numFmtId="2" fontId="65" fillId="0" borderId="12" xfId="0" applyNumberFormat="1" applyFont="1" applyBorder="1" applyAlignment="1">
      <alignment horizontal="right"/>
    </xf>
    <xf numFmtId="2" fontId="65" fillId="0" borderId="33" xfId="0" applyNumberFormat="1" applyFont="1" applyBorder="1" applyAlignment="1">
      <alignment horizontal="right"/>
    </xf>
    <xf numFmtId="179" fontId="63" fillId="0" borderId="12" xfId="0" applyNumberFormat="1" applyFont="1" applyBorder="1" applyAlignment="1">
      <alignment horizontal="right"/>
    </xf>
    <xf numFmtId="1" fontId="65" fillId="0" borderId="22" xfId="0" applyNumberFormat="1" applyFont="1" applyBorder="1" applyAlignment="1">
      <alignment horizontal="right"/>
    </xf>
    <xf numFmtId="1" fontId="65" fillId="0" borderId="29" xfId="0" applyNumberFormat="1" applyFont="1" applyBorder="1" applyAlignment="1">
      <alignment horizontal="right"/>
    </xf>
    <xf numFmtId="1" fontId="65" fillId="0" borderId="36" xfId="0" applyNumberFormat="1" applyFont="1" applyBorder="1" applyAlignment="1">
      <alignment horizontal="right"/>
    </xf>
    <xf numFmtId="1" fontId="65" fillId="0" borderId="13" xfId="0" applyNumberFormat="1" applyFont="1" applyBorder="1" applyAlignment="1">
      <alignment horizontal="right"/>
    </xf>
    <xf numFmtId="1" fontId="65" fillId="0" borderId="29" xfId="0" applyNumberFormat="1" applyFont="1" applyBorder="1" applyAlignment="1">
      <alignment horizontal="center"/>
    </xf>
    <xf numFmtId="1" fontId="63" fillId="0" borderId="29" xfId="0" applyNumberFormat="1" applyFont="1" applyBorder="1" applyAlignment="1">
      <alignment horizontal="center"/>
    </xf>
    <xf numFmtId="1" fontId="69" fillId="0" borderId="0" xfId="0" applyNumberFormat="1" applyFont="1" applyBorder="1" applyAlignment="1">
      <alignment horizontal="right"/>
    </xf>
    <xf numFmtId="2" fontId="69" fillId="0" borderId="0" xfId="0" applyNumberFormat="1" applyFont="1" applyBorder="1" applyAlignment="1">
      <alignment horizontal="right"/>
    </xf>
    <xf numFmtId="179" fontId="65" fillId="0" borderId="29" xfId="0" applyNumberFormat="1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1" fontId="63" fillId="0" borderId="24" xfId="0" applyNumberFormat="1" applyFont="1" applyBorder="1" applyAlignment="1">
      <alignment horizontal="center"/>
    </xf>
    <xf numFmtId="2" fontId="63" fillId="0" borderId="12" xfId="0" applyNumberFormat="1" applyFont="1" applyBorder="1" applyAlignment="1">
      <alignment horizontal="center"/>
    </xf>
    <xf numFmtId="1" fontId="63" fillId="0" borderId="31" xfId="0" applyNumberFormat="1" applyFont="1" applyBorder="1" applyAlignment="1">
      <alignment horizontal="center"/>
    </xf>
    <xf numFmtId="2" fontId="63" fillId="0" borderId="17" xfId="0" applyNumberFormat="1" applyFont="1" applyBorder="1" applyAlignment="1">
      <alignment horizontal="center"/>
    </xf>
    <xf numFmtId="1" fontId="63" fillId="0" borderId="0" xfId="0" applyNumberFormat="1" applyFont="1" applyBorder="1" applyAlignment="1">
      <alignment horizontal="center"/>
    </xf>
    <xf numFmtId="2" fontId="63" fillId="0" borderId="38" xfId="0" applyNumberFormat="1" applyFont="1" applyBorder="1" applyAlignment="1">
      <alignment horizontal="center"/>
    </xf>
    <xf numFmtId="1" fontId="63" fillId="0" borderId="25" xfId="0" applyNumberFormat="1" applyFont="1" applyBorder="1" applyAlignment="1">
      <alignment horizontal="center"/>
    </xf>
    <xf numFmtId="2" fontId="63" fillId="0" borderId="14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2" fontId="63" fillId="0" borderId="2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63" fillId="0" borderId="22" xfId="0" applyNumberFormat="1" applyFont="1" applyBorder="1" applyAlignment="1">
      <alignment horizontal="center"/>
    </xf>
    <xf numFmtId="1" fontId="63" fillId="0" borderId="14" xfId="0" applyNumberFormat="1" applyFont="1" applyBorder="1" applyAlignment="1">
      <alignment horizontal="center"/>
    </xf>
    <xf numFmtId="1" fontId="70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49" fontId="63" fillId="0" borderId="0" xfId="0" applyNumberFormat="1" applyFont="1" applyBorder="1" applyAlignment="1">
      <alignment horizontal="center"/>
    </xf>
    <xf numFmtId="1" fontId="70" fillId="0" borderId="0" xfId="0" applyNumberFormat="1" applyFont="1" applyBorder="1" applyAlignment="1">
      <alignment horizontal="center"/>
    </xf>
    <xf numFmtId="2" fontId="63" fillId="0" borderId="0" xfId="0" applyNumberFormat="1" applyFont="1" applyBorder="1" applyAlignment="1">
      <alignment horizontal="center"/>
    </xf>
    <xf numFmtId="1" fontId="63" fillId="0" borderId="15" xfId="0" applyNumberFormat="1" applyFont="1" applyBorder="1" applyAlignment="1">
      <alignment horizontal="center"/>
    </xf>
    <xf numFmtId="1" fontId="63" fillId="0" borderId="13" xfId="0" applyNumberFormat="1" applyFont="1" applyBorder="1" applyAlignment="1">
      <alignment horizontal="center"/>
    </xf>
    <xf numFmtId="2" fontId="63" fillId="0" borderId="29" xfId="0" applyNumberFormat="1" applyFont="1" applyBorder="1" applyAlignment="1">
      <alignment horizontal="center"/>
    </xf>
    <xf numFmtId="2" fontId="65" fillId="0" borderId="38" xfId="0" applyNumberFormat="1" applyFont="1" applyBorder="1" applyAlignment="1">
      <alignment horizontal="center"/>
    </xf>
    <xf numFmtId="1" fontId="65" fillId="0" borderId="38" xfId="0" applyNumberFormat="1" applyFont="1" applyBorder="1" applyAlignment="1">
      <alignment horizontal="center"/>
    </xf>
    <xf numFmtId="1" fontId="65" fillId="0" borderId="41" xfId="0" applyNumberFormat="1" applyFont="1" applyBorder="1" applyAlignment="1">
      <alignment horizontal="center"/>
    </xf>
    <xf numFmtId="1" fontId="63" fillId="0" borderId="20" xfId="0" applyNumberFormat="1" applyFont="1" applyBorder="1" applyAlignment="1">
      <alignment horizontal="center"/>
    </xf>
    <xf numFmtId="1" fontId="63" fillId="0" borderId="41" xfId="0" applyNumberFormat="1" applyFont="1" applyBorder="1" applyAlignment="1">
      <alignment horizontal="center"/>
    </xf>
    <xf numFmtId="1" fontId="65" fillId="0" borderId="24" xfId="0" applyNumberFormat="1" applyFont="1" applyBorder="1" applyAlignment="1">
      <alignment horizontal="center"/>
    </xf>
    <xf numFmtId="2" fontId="65" fillId="0" borderId="12" xfId="0" applyNumberFormat="1" applyFont="1" applyBorder="1" applyAlignment="1">
      <alignment horizontal="center"/>
    </xf>
    <xf numFmtId="1" fontId="65" fillId="0" borderId="31" xfId="0" applyNumberFormat="1" applyFont="1" applyBorder="1" applyAlignment="1">
      <alignment horizontal="center"/>
    </xf>
    <xf numFmtId="2" fontId="65" fillId="0" borderId="17" xfId="0" applyNumberFormat="1" applyFont="1" applyBorder="1" applyAlignment="1">
      <alignment horizontal="center"/>
    </xf>
    <xf numFmtId="1" fontId="65" fillId="0" borderId="25" xfId="0" applyNumberFormat="1" applyFont="1" applyBorder="1" applyAlignment="1">
      <alignment horizontal="center"/>
    </xf>
    <xf numFmtId="2" fontId="65" fillId="0" borderId="14" xfId="0" applyNumberFormat="1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1" fontId="65" fillId="0" borderId="12" xfId="0" applyNumberFormat="1" applyFont="1" applyBorder="1" applyAlignment="1">
      <alignment horizontal="center"/>
    </xf>
    <xf numFmtId="1" fontId="65" fillId="0" borderId="13" xfId="0" applyNumberFormat="1" applyFont="1" applyBorder="1" applyAlignment="1">
      <alignment horizontal="center"/>
    </xf>
    <xf numFmtId="1" fontId="65" fillId="0" borderId="32" xfId="0" applyNumberFormat="1" applyFont="1" applyBorder="1" applyAlignment="1">
      <alignment horizontal="center"/>
    </xf>
    <xf numFmtId="1" fontId="65" fillId="0" borderId="15" xfId="0" applyNumberFormat="1" applyFont="1" applyBorder="1" applyAlignment="1">
      <alignment horizontal="center"/>
    </xf>
    <xf numFmtId="1" fontId="65" fillId="0" borderId="20" xfId="0" applyNumberFormat="1" applyFont="1" applyBorder="1" applyAlignment="1">
      <alignment horizontal="center"/>
    </xf>
    <xf numFmtId="2" fontId="65" fillId="0" borderId="22" xfId="0" applyNumberFormat="1" applyFont="1" applyBorder="1" applyAlignment="1">
      <alignment horizontal="center"/>
    </xf>
    <xf numFmtId="1" fontId="65" fillId="0" borderId="14" xfId="0" applyNumberFormat="1" applyFont="1" applyBorder="1" applyAlignment="1">
      <alignment horizontal="center"/>
    </xf>
    <xf numFmtId="3" fontId="0" fillId="33" borderId="15" xfId="51" applyNumberFormat="1" applyFont="1" applyFill="1" applyBorder="1" applyAlignment="1">
      <alignment horizontal="center" vertical="center" wrapText="1"/>
      <protection/>
    </xf>
    <xf numFmtId="1" fontId="0" fillId="0" borderId="22" xfId="0" applyNumberFormat="1" applyFont="1" applyBorder="1" applyAlignment="1">
      <alignment horizontal="center"/>
    </xf>
    <xf numFmtId="1" fontId="65" fillId="0" borderId="22" xfId="0" applyNumberFormat="1" applyFont="1" applyBorder="1" applyAlignment="1">
      <alignment horizontal="center"/>
    </xf>
    <xf numFmtId="2" fontId="65" fillId="0" borderId="29" xfId="0" applyNumberFormat="1" applyFont="1" applyBorder="1" applyAlignment="1">
      <alignment horizontal="center"/>
    </xf>
    <xf numFmtId="1" fontId="63" fillId="0" borderId="22" xfId="0" applyNumberFormat="1" applyFont="1" applyBorder="1" applyAlignment="1">
      <alignment horizontal="center"/>
    </xf>
    <xf numFmtId="1" fontId="70" fillId="0" borderId="12" xfId="0" applyNumberFormat="1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1" fontId="65" fillId="0" borderId="40" xfId="0" applyNumberFormat="1" applyFont="1" applyBorder="1" applyAlignment="1">
      <alignment horizontal="center"/>
    </xf>
    <xf numFmtId="1" fontId="63" fillId="0" borderId="40" xfId="0" applyNumberFormat="1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2" fillId="0" borderId="18" xfId="0" applyFont="1" applyBorder="1" applyAlignment="1">
      <alignment/>
    </xf>
    <xf numFmtId="0" fontId="12" fillId="0" borderId="23" xfId="0" applyFont="1" applyBorder="1" applyAlignment="1">
      <alignment horizontal="left"/>
    </xf>
    <xf numFmtId="1" fontId="71" fillId="0" borderId="17" xfId="0" applyNumberFormat="1" applyFont="1" applyBorder="1" applyAlignment="1">
      <alignment horizontal="center"/>
    </xf>
    <xf numFmtId="1" fontId="71" fillId="0" borderId="29" xfId="0" applyNumberFormat="1" applyFont="1" applyBorder="1" applyAlignment="1">
      <alignment horizontal="center"/>
    </xf>
    <xf numFmtId="1" fontId="71" fillId="0" borderId="12" xfId="0" applyNumberFormat="1" applyFont="1" applyBorder="1" applyAlignment="1">
      <alignment horizontal="center"/>
    </xf>
    <xf numFmtId="1" fontId="65" fillId="0" borderId="0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70" fillId="0" borderId="14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44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1" fontId="65" fillId="0" borderId="36" xfId="0" applyNumberFormat="1" applyFont="1" applyBorder="1" applyAlignment="1">
      <alignment horizontal="center"/>
    </xf>
    <xf numFmtId="0" fontId="68" fillId="0" borderId="43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1" fontId="73" fillId="0" borderId="0" xfId="0" applyNumberFormat="1" applyFont="1" applyBorder="1" applyAlignment="1">
      <alignment horizontal="left"/>
    </xf>
    <xf numFmtId="1" fontId="65" fillId="0" borderId="12" xfId="0" applyNumberFormat="1" applyFont="1" applyBorder="1" applyAlignment="1">
      <alignment horizontal="right"/>
    </xf>
    <xf numFmtId="2" fontId="70" fillId="0" borderId="14" xfId="0" applyNumberFormat="1" applyFont="1" applyBorder="1" applyAlignment="1">
      <alignment horizontal="center"/>
    </xf>
    <xf numFmtId="0" fontId="71" fillId="0" borderId="18" xfId="0" applyFont="1" applyBorder="1" applyAlignment="1">
      <alignment/>
    </xf>
    <xf numFmtId="1" fontId="65" fillId="0" borderId="45" xfId="0" applyNumberFormat="1" applyFont="1" applyBorder="1" applyAlignment="1">
      <alignment horizontal="right"/>
    </xf>
    <xf numFmtId="2" fontId="65" fillId="0" borderId="45" xfId="0" applyNumberFormat="1" applyFont="1" applyBorder="1" applyAlignment="1">
      <alignment horizontal="right"/>
    </xf>
    <xf numFmtId="1" fontId="65" fillId="0" borderId="21" xfId="0" applyNumberFormat="1" applyFont="1" applyBorder="1" applyAlignment="1">
      <alignment horizontal="right"/>
    </xf>
    <xf numFmtId="1" fontId="65" fillId="0" borderId="45" xfId="0" applyNumberFormat="1" applyFont="1" applyBorder="1" applyAlignment="1">
      <alignment horizontal="center"/>
    </xf>
    <xf numFmtId="2" fontId="65" fillId="0" borderId="45" xfId="0" applyNumberFormat="1" applyFont="1" applyBorder="1" applyAlignment="1">
      <alignment horizontal="center"/>
    </xf>
    <xf numFmtId="1" fontId="68" fillId="0" borderId="17" xfId="0" applyNumberFormat="1" applyFont="1" applyBorder="1" applyAlignment="1">
      <alignment horizontal="center"/>
    </xf>
    <xf numFmtId="1" fontId="65" fillId="0" borderId="28" xfId="0" applyNumberFormat="1" applyFont="1" applyBorder="1" applyAlignment="1">
      <alignment horizontal="right"/>
    </xf>
    <xf numFmtId="1" fontId="65" fillId="0" borderId="10" xfId="0" applyNumberFormat="1" applyFont="1" applyBorder="1" applyAlignment="1">
      <alignment horizontal="right"/>
    </xf>
    <xf numFmtId="0" fontId="71" fillId="0" borderId="30" xfId="0" applyFont="1" applyBorder="1" applyAlignment="1">
      <alignment horizontal="center"/>
    </xf>
    <xf numFmtId="0" fontId="71" fillId="0" borderId="30" xfId="0" applyFont="1" applyBorder="1" applyAlignment="1">
      <alignment/>
    </xf>
    <xf numFmtId="0" fontId="71" fillId="0" borderId="19" xfId="0" applyFont="1" applyBorder="1" applyAlignment="1">
      <alignment horizontal="center"/>
    </xf>
    <xf numFmtId="0" fontId="71" fillId="0" borderId="19" xfId="0" applyFont="1" applyBorder="1" applyAlignment="1">
      <alignment/>
    </xf>
    <xf numFmtId="0" fontId="71" fillId="34" borderId="0" xfId="0" applyFont="1" applyFill="1" applyBorder="1" applyAlignment="1">
      <alignment/>
    </xf>
    <xf numFmtId="1" fontId="71" fillId="0" borderId="14" xfId="0" applyNumberFormat="1" applyFont="1" applyBorder="1" applyAlignment="1">
      <alignment horizontal="center"/>
    </xf>
    <xf numFmtId="0" fontId="63" fillId="0" borderId="46" xfId="0" applyFont="1" applyBorder="1" applyAlignment="1">
      <alignment/>
    </xf>
    <xf numFmtId="0" fontId="63" fillId="0" borderId="47" xfId="0" applyFont="1" applyBorder="1" applyAlignment="1">
      <alignment/>
    </xf>
    <xf numFmtId="1" fontId="68" fillId="0" borderId="12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0" fontId="63" fillId="0" borderId="48" xfId="0" applyFont="1" applyBorder="1" applyAlignment="1">
      <alignment/>
    </xf>
    <xf numFmtId="0" fontId="63" fillId="0" borderId="49" xfId="0" applyFont="1" applyBorder="1" applyAlignment="1">
      <alignment/>
    </xf>
    <xf numFmtId="0" fontId="72" fillId="0" borderId="19" xfId="0" applyFont="1" applyBorder="1" applyAlignment="1">
      <alignment/>
    </xf>
    <xf numFmtId="1" fontId="68" fillId="0" borderId="14" xfId="0" applyNumberFormat="1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65" fillId="0" borderId="18" xfId="0" applyFont="1" applyBorder="1" applyAlignment="1">
      <alignment/>
    </xf>
    <xf numFmtId="1" fontId="63" fillId="0" borderId="31" xfId="0" applyNumberFormat="1" applyFont="1" applyBorder="1" applyAlignment="1">
      <alignment horizontal="right"/>
    </xf>
    <xf numFmtId="1" fontId="70" fillId="0" borderId="17" xfId="0" applyNumberFormat="1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29" xfId="0" applyFont="1" applyBorder="1" applyAlignment="1">
      <alignment horizontal="center"/>
    </xf>
    <xf numFmtId="2" fontId="63" fillId="0" borderId="27" xfId="0" applyNumberFormat="1" applyFont="1" applyBorder="1" applyAlignment="1">
      <alignment horizontal="center"/>
    </xf>
    <xf numFmtId="2" fontId="65" fillId="0" borderId="21" xfId="0" applyNumberFormat="1" applyFont="1" applyBorder="1" applyAlignment="1">
      <alignment horizontal="center"/>
    </xf>
    <xf numFmtId="2" fontId="65" fillId="0" borderId="33" xfId="0" applyNumberFormat="1" applyFont="1" applyBorder="1" applyAlignment="1">
      <alignment horizontal="center"/>
    </xf>
    <xf numFmtId="2" fontId="65" fillId="0" borderId="27" xfId="0" applyNumberFormat="1" applyFont="1" applyBorder="1" applyAlignment="1">
      <alignment horizontal="center"/>
    </xf>
    <xf numFmtId="2" fontId="63" fillId="0" borderId="21" xfId="0" applyNumberFormat="1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" fontId="63" fillId="33" borderId="15" xfId="51" applyNumberFormat="1" applyFont="1" applyFill="1" applyBorder="1" applyAlignment="1">
      <alignment horizontal="center" vertical="center" wrapText="1"/>
      <protection/>
    </xf>
    <xf numFmtId="0" fontId="65" fillId="0" borderId="49" xfId="0" applyFont="1" applyBorder="1" applyAlignment="1">
      <alignment/>
    </xf>
    <xf numFmtId="1" fontId="68" fillId="0" borderId="29" xfId="0" applyNumberFormat="1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62" fillId="0" borderId="49" xfId="0" applyFont="1" applyBorder="1" applyAlignment="1">
      <alignment/>
    </xf>
    <xf numFmtId="1" fontId="7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63" fillId="0" borderId="33" xfId="0" applyNumberFormat="1" applyFont="1" applyBorder="1" applyAlignment="1">
      <alignment horizontal="center"/>
    </xf>
    <xf numFmtId="0" fontId="70" fillId="0" borderId="51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70" fillId="0" borderId="52" xfId="0" applyFont="1" applyBorder="1" applyAlignment="1">
      <alignment horizontal="center"/>
    </xf>
    <xf numFmtId="0" fontId="65" fillId="0" borderId="53" xfId="0" applyFont="1" applyBorder="1" applyAlignment="1">
      <alignment/>
    </xf>
    <xf numFmtId="0" fontId="65" fillId="0" borderId="54" xfId="0" applyFont="1" applyBorder="1" applyAlignment="1">
      <alignment/>
    </xf>
    <xf numFmtId="0" fontId="3" fillId="0" borderId="29" xfId="0" applyFont="1" applyBorder="1" applyAlignment="1">
      <alignment horizontal="center"/>
    </xf>
    <xf numFmtId="1" fontId="65" fillId="0" borderId="27" xfId="0" applyNumberFormat="1" applyFont="1" applyBorder="1" applyAlignment="1">
      <alignment horizontal="center"/>
    </xf>
    <xf numFmtId="1" fontId="65" fillId="0" borderId="16" xfId="0" applyNumberFormat="1" applyFont="1" applyBorder="1" applyAlignment="1">
      <alignment horizontal="center"/>
    </xf>
    <xf numFmtId="1" fontId="63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63" fillId="0" borderId="27" xfId="0" applyNumberFormat="1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5" fillId="0" borderId="0" xfId="0" applyFont="1" applyAlignment="1">
      <alignment/>
    </xf>
    <xf numFmtId="0" fontId="69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65" fillId="33" borderId="15" xfId="51" applyNumberFormat="1" applyFont="1" applyFill="1" applyBorder="1" applyAlignment="1">
      <alignment horizontal="center" vertical="center" wrapText="1"/>
      <protection/>
    </xf>
    <xf numFmtId="0" fontId="11" fillId="0" borderId="17" xfId="0" applyFont="1" applyBorder="1" applyAlignment="1">
      <alignment horizontal="center" vertical="center"/>
    </xf>
    <xf numFmtId="1" fontId="70" fillId="0" borderId="3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" fontId="70" fillId="0" borderId="14" xfId="0" applyNumberFormat="1" applyFont="1" applyBorder="1" applyAlignment="1">
      <alignment/>
    </xf>
    <xf numFmtId="1" fontId="71" fillId="0" borderId="0" xfId="0" applyNumberFormat="1" applyFont="1" applyBorder="1" applyAlignment="1">
      <alignment horizontal="left"/>
    </xf>
    <xf numFmtId="1" fontId="70" fillId="0" borderId="22" xfId="0" applyNumberFormat="1" applyFont="1" applyBorder="1" applyAlignment="1">
      <alignment horizontal="left" vertical="center"/>
    </xf>
    <xf numFmtId="1" fontId="63" fillId="0" borderId="16" xfId="0" applyNumberFormat="1" applyFont="1" applyBorder="1" applyAlignment="1">
      <alignment horizontal="center"/>
    </xf>
    <xf numFmtId="1" fontId="65" fillId="0" borderId="28" xfId="0" applyNumberFormat="1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1" fontId="65" fillId="0" borderId="10" xfId="0" applyNumberFormat="1" applyFont="1" applyBorder="1" applyAlignment="1">
      <alignment horizontal="center"/>
    </xf>
    <xf numFmtId="1" fontId="70" fillId="0" borderId="19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69" fillId="0" borderId="64" xfId="0" applyFont="1" applyBorder="1" applyAlignment="1">
      <alignment horizontal="center" vertical="center" wrapText="1"/>
    </xf>
    <xf numFmtId="0" fontId="63" fillId="0" borderId="6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4" fillId="0" borderId="65" xfId="0" applyFont="1" applyBorder="1" applyAlignment="1">
      <alignment horizontal="center" vertical="center" wrapText="1"/>
    </xf>
    <xf numFmtId="0" fontId="64" fillId="0" borderId="66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/>
    </xf>
    <xf numFmtId="0" fontId="0" fillId="0" borderId="38" xfId="0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rodut_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3"/>
  <sheetViews>
    <sheetView tabSelected="1" view="pageBreakPreview" zoomScale="75" zoomScaleNormal="75" zoomScaleSheetLayoutView="75" zoomScalePageLayoutView="0" workbookViewId="0" topLeftCell="M247">
      <selection activeCell="AD275" sqref="AD275"/>
    </sheetView>
  </sheetViews>
  <sheetFormatPr defaultColWidth="9.140625" defaultRowHeight="12.75"/>
  <cols>
    <col min="1" max="1" width="0.85546875" style="0" customWidth="1"/>
    <col min="2" max="2" width="6.00390625" style="0" customWidth="1"/>
    <col min="3" max="3" width="13.8515625" style="0" customWidth="1"/>
    <col min="4" max="4" width="9.8515625" style="0" customWidth="1"/>
    <col min="5" max="5" width="13.28125" style="0" customWidth="1"/>
    <col min="6" max="6" width="11.00390625" style="0" customWidth="1"/>
    <col min="7" max="7" width="9.8515625" style="0" customWidth="1"/>
    <col min="8" max="8" width="9.421875" style="0" customWidth="1"/>
    <col min="9" max="9" width="14.57421875" style="0" customWidth="1"/>
    <col min="10" max="10" width="15.57421875" style="0" customWidth="1"/>
    <col min="11" max="11" width="17.8515625" style="0" customWidth="1"/>
    <col min="12" max="12" width="16.421875" style="0" customWidth="1"/>
    <col min="13" max="13" width="23.140625" style="0" customWidth="1"/>
    <col min="14" max="14" width="6.00390625" style="0" customWidth="1"/>
    <col min="15" max="15" width="0.85546875" style="0" customWidth="1"/>
    <col min="16" max="16" width="1.1484375" style="0" customWidth="1"/>
    <col min="17" max="17" width="7.28125" style="0" customWidth="1"/>
    <col min="18" max="19" width="14.00390625" style="0" customWidth="1"/>
    <col min="20" max="20" width="17.57421875" style="0" customWidth="1"/>
    <col min="21" max="21" width="14.57421875" style="0" customWidth="1"/>
    <col min="22" max="22" width="14.28125" style="0" customWidth="1"/>
    <col min="23" max="23" width="12.421875" style="0" customWidth="1"/>
    <col min="24" max="24" width="13.28125" style="0" customWidth="1"/>
    <col min="25" max="25" width="13.57421875" style="0" customWidth="1"/>
    <col min="26" max="26" width="13.421875" style="0" customWidth="1"/>
    <col min="27" max="27" width="11.28125" style="0" customWidth="1"/>
    <col min="28" max="28" width="26.57421875" style="0" customWidth="1"/>
    <col min="29" max="29" width="6.00390625" style="0" customWidth="1"/>
    <col min="30" max="30" width="1.1484375" style="0" customWidth="1"/>
  </cols>
  <sheetData>
    <row r="1" spans="2:21" ht="16.5" thickBot="1">
      <c r="B1" s="2" t="s">
        <v>56</v>
      </c>
      <c r="C1" s="1"/>
      <c r="D1" s="1"/>
      <c r="E1" s="1"/>
      <c r="Q1" s="2" t="s">
        <v>56</v>
      </c>
      <c r="R1" s="1"/>
      <c r="S1" s="1"/>
      <c r="T1" s="1"/>
      <c r="U1" s="1"/>
    </row>
    <row r="2" spans="2:29" ht="14.25" customHeight="1" thickBot="1">
      <c r="B2" s="321" t="s">
        <v>71</v>
      </c>
      <c r="C2" s="327"/>
      <c r="D2" s="327"/>
      <c r="E2" s="327"/>
      <c r="F2" s="327"/>
      <c r="G2" s="327"/>
      <c r="H2" s="327"/>
      <c r="I2" s="327"/>
      <c r="J2" s="327"/>
      <c r="K2" s="327"/>
      <c r="L2" s="328"/>
      <c r="M2" s="51"/>
      <c r="N2" s="6"/>
      <c r="Q2" s="321" t="s">
        <v>71</v>
      </c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8"/>
      <c r="AC2" s="6"/>
    </row>
    <row r="3" spans="2:29" ht="4.5" customHeight="1">
      <c r="B3" s="8"/>
      <c r="C3" s="7"/>
      <c r="D3" s="7"/>
      <c r="E3" s="7"/>
      <c r="F3" s="7"/>
      <c r="G3" s="7"/>
      <c r="H3" s="7"/>
      <c r="I3" s="7"/>
      <c r="J3" s="7"/>
      <c r="K3" s="6"/>
      <c r="L3" s="6"/>
      <c r="M3" s="6"/>
      <c r="N3" s="6"/>
      <c r="Q3" s="8"/>
      <c r="R3" s="7"/>
      <c r="S3" s="7"/>
      <c r="T3" s="7"/>
      <c r="U3" s="7"/>
      <c r="V3" s="7"/>
      <c r="W3" s="7"/>
      <c r="X3" s="7"/>
      <c r="Y3" s="6"/>
      <c r="Z3" s="6"/>
      <c r="AA3" s="6"/>
      <c r="AB3" s="6"/>
      <c r="AC3" s="6"/>
    </row>
    <row r="4" spans="1:30" ht="4.5" customHeight="1">
      <c r="A4" s="22"/>
      <c r="B4" s="29"/>
      <c r="C4" s="29"/>
      <c r="D4" s="29"/>
      <c r="E4" s="29"/>
      <c r="F4" s="21"/>
      <c r="G4" s="21"/>
      <c r="H4" s="21"/>
      <c r="I4" s="21"/>
      <c r="J4" s="21"/>
      <c r="K4" s="21"/>
      <c r="L4" s="21"/>
      <c r="M4" s="21"/>
      <c r="N4" s="21"/>
      <c r="O4" s="22"/>
      <c r="P4" s="22"/>
      <c r="Q4" s="29"/>
      <c r="R4" s="29"/>
      <c r="S4" s="29"/>
      <c r="T4" s="29"/>
      <c r="U4" s="29"/>
      <c r="V4" s="21"/>
      <c r="W4" s="21"/>
      <c r="X4" s="21"/>
      <c r="Y4" s="21"/>
      <c r="Z4" s="21"/>
      <c r="AA4" s="21"/>
      <c r="AB4" s="21"/>
      <c r="AC4" s="21"/>
      <c r="AD4" s="22"/>
    </row>
    <row r="5" spans="1:30" ht="15.75">
      <c r="A5" s="22"/>
      <c r="B5" s="3" t="s">
        <v>58</v>
      </c>
      <c r="C5" s="3"/>
      <c r="D5" s="3"/>
      <c r="E5" s="3"/>
      <c r="F5" s="5"/>
      <c r="G5" s="5"/>
      <c r="H5" s="5"/>
      <c r="I5" s="5"/>
      <c r="J5" s="5"/>
      <c r="K5" s="5"/>
      <c r="L5" s="5"/>
      <c r="M5" s="5"/>
      <c r="N5" s="5"/>
      <c r="O5" s="22"/>
      <c r="P5" s="22"/>
      <c r="Q5" s="3" t="s">
        <v>58</v>
      </c>
      <c r="R5" s="3"/>
      <c r="S5" s="3"/>
      <c r="T5" s="3"/>
      <c r="U5" s="3"/>
      <c r="V5" s="5"/>
      <c r="W5" s="5"/>
      <c r="X5" s="5"/>
      <c r="Y5" s="5"/>
      <c r="Z5" s="5"/>
      <c r="AA5" s="5"/>
      <c r="AB5" s="5"/>
      <c r="AC5" s="5"/>
      <c r="AD5" s="22"/>
    </row>
    <row r="6" spans="1:30" ht="3.75" customHeight="1" thickBot="1">
      <c r="A6" s="22"/>
      <c r="B6" s="3"/>
      <c r="C6" s="3"/>
      <c r="D6" s="3"/>
      <c r="E6" s="3"/>
      <c r="F6" s="5"/>
      <c r="G6" s="5"/>
      <c r="H6" s="5"/>
      <c r="I6" s="5"/>
      <c r="J6" s="5"/>
      <c r="K6" s="5"/>
      <c r="L6" s="5"/>
      <c r="M6" s="5"/>
      <c r="N6" s="5"/>
      <c r="O6" s="22"/>
      <c r="P6" s="22"/>
      <c r="Q6" s="3"/>
      <c r="R6" s="3"/>
      <c r="S6" s="3"/>
      <c r="T6" s="3"/>
      <c r="U6" s="3"/>
      <c r="V6" s="5"/>
      <c r="W6" s="5"/>
      <c r="X6" s="5"/>
      <c r="Y6" s="5"/>
      <c r="Z6" s="5"/>
      <c r="AA6" s="5"/>
      <c r="AB6" s="5"/>
      <c r="AC6" s="5"/>
      <c r="AD6" s="22"/>
    </row>
    <row r="7" spans="1:30" ht="15" customHeight="1" thickBot="1">
      <c r="A7" s="22"/>
      <c r="B7" s="312" t="s">
        <v>0</v>
      </c>
      <c r="C7" s="318" t="s">
        <v>1</v>
      </c>
      <c r="D7" s="321" t="s">
        <v>61</v>
      </c>
      <c r="E7" s="322"/>
      <c r="F7" s="322"/>
      <c r="G7" s="322"/>
      <c r="H7" s="322"/>
      <c r="I7" s="323"/>
      <c r="J7" s="323"/>
      <c r="K7" s="323"/>
      <c r="L7" s="323"/>
      <c r="M7" s="324"/>
      <c r="N7" s="312" t="s">
        <v>0</v>
      </c>
      <c r="O7" s="21"/>
      <c r="P7" s="22"/>
      <c r="Q7" s="312" t="s">
        <v>0</v>
      </c>
      <c r="R7" s="318" t="s">
        <v>1</v>
      </c>
      <c r="S7" s="321" t="s">
        <v>65</v>
      </c>
      <c r="T7" s="322"/>
      <c r="U7" s="322"/>
      <c r="V7" s="322"/>
      <c r="W7" s="322"/>
      <c r="X7" s="323"/>
      <c r="Y7" s="323"/>
      <c r="Z7" s="323"/>
      <c r="AA7" s="323"/>
      <c r="AB7" s="324"/>
      <c r="AC7" s="312" t="s">
        <v>0</v>
      </c>
      <c r="AD7" s="21"/>
    </row>
    <row r="8" spans="1:30" ht="13.5" customHeight="1" thickBot="1">
      <c r="A8" s="22"/>
      <c r="B8" s="313"/>
      <c r="C8" s="319"/>
      <c r="D8" s="325" t="s">
        <v>70</v>
      </c>
      <c r="E8" s="308" t="s">
        <v>72</v>
      </c>
      <c r="F8" s="310" t="s">
        <v>69</v>
      </c>
      <c r="G8" s="330" t="s">
        <v>54</v>
      </c>
      <c r="H8" s="331"/>
      <c r="I8" s="308" t="s">
        <v>57</v>
      </c>
      <c r="J8" s="329" t="s">
        <v>73</v>
      </c>
      <c r="K8" s="330" t="s">
        <v>74</v>
      </c>
      <c r="L8" s="331"/>
      <c r="M8" s="308" t="s">
        <v>57</v>
      </c>
      <c r="N8" s="313"/>
      <c r="O8" s="26"/>
      <c r="P8" s="22"/>
      <c r="Q8" s="313"/>
      <c r="R8" s="319"/>
      <c r="S8" s="325" t="s">
        <v>70</v>
      </c>
      <c r="T8" s="308" t="s">
        <v>72</v>
      </c>
      <c r="U8" s="310" t="s">
        <v>69</v>
      </c>
      <c r="V8" s="330" t="s">
        <v>54</v>
      </c>
      <c r="W8" s="331"/>
      <c r="X8" s="308" t="s">
        <v>57</v>
      </c>
      <c r="Y8" s="329" t="s">
        <v>73</v>
      </c>
      <c r="Z8" s="330" t="s">
        <v>74</v>
      </c>
      <c r="AA8" s="331"/>
      <c r="AB8" s="308" t="s">
        <v>57</v>
      </c>
      <c r="AC8" s="313"/>
      <c r="AD8" s="26"/>
    </row>
    <row r="9" spans="1:30" ht="27" customHeight="1" thickBot="1">
      <c r="A9" s="22"/>
      <c r="B9" s="314"/>
      <c r="C9" s="320"/>
      <c r="D9" s="326"/>
      <c r="E9" s="309"/>
      <c r="F9" s="311"/>
      <c r="G9" s="11" t="s">
        <v>52</v>
      </c>
      <c r="H9" s="10" t="s">
        <v>53</v>
      </c>
      <c r="I9" s="309"/>
      <c r="J9" s="309"/>
      <c r="K9" s="11" t="s">
        <v>52</v>
      </c>
      <c r="L9" s="10" t="s">
        <v>53</v>
      </c>
      <c r="M9" s="309"/>
      <c r="N9" s="314"/>
      <c r="O9" s="27"/>
      <c r="P9" s="22"/>
      <c r="Q9" s="314"/>
      <c r="R9" s="320"/>
      <c r="S9" s="326"/>
      <c r="T9" s="309"/>
      <c r="U9" s="311"/>
      <c r="V9" s="11" t="s">
        <v>52</v>
      </c>
      <c r="W9" s="10" t="s">
        <v>53</v>
      </c>
      <c r="X9" s="309"/>
      <c r="Y9" s="309"/>
      <c r="Z9" s="11" t="s">
        <v>52</v>
      </c>
      <c r="AA9" s="10" t="s">
        <v>53</v>
      </c>
      <c r="AB9" s="309"/>
      <c r="AC9" s="314"/>
      <c r="AD9" s="27"/>
    </row>
    <row r="10" spans="1:30" ht="13.5" customHeight="1">
      <c r="A10" s="22"/>
      <c r="B10" s="238" t="s">
        <v>28</v>
      </c>
      <c r="C10" s="239" t="s">
        <v>55</v>
      </c>
      <c r="D10" s="36">
        <v>350</v>
      </c>
      <c r="E10" s="69">
        <v>385</v>
      </c>
      <c r="F10" s="281">
        <v>390</v>
      </c>
      <c r="G10" s="186">
        <f aca="true" t="shared" si="0" ref="G10:G16">F10-E10</f>
        <v>5</v>
      </c>
      <c r="H10" s="180">
        <f aca="true" t="shared" si="1" ref="H10:H16">((F10/E10)*100)-100</f>
        <v>1.298701298701289</v>
      </c>
      <c r="I10" s="186" t="s">
        <v>78</v>
      </c>
      <c r="J10" s="179">
        <v>390</v>
      </c>
      <c r="K10" s="233">
        <f aca="true" t="shared" si="2" ref="K10:K16">J10-E10</f>
        <v>5</v>
      </c>
      <c r="L10" s="234">
        <f aca="true" t="shared" si="3" ref="L10:L16">((J10/E10)*100)-100</f>
        <v>1.298701298701289</v>
      </c>
      <c r="M10" s="207" t="s">
        <v>78</v>
      </c>
      <c r="N10" s="44" t="s">
        <v>28</v>
      </c>
      <c r="O10" s="28"/>
      <c r="P10" s="22"/>
      <c r="Q10" s="202" t="s">
        <v>28</v>
      </c>
      <c r="R10" s="229" t="s">
        <v>55</v>
      </c>
      <c r="S10" s="122">
        <v>10</v>
      </c>
      <c r="T10" s="37">
        <v>11</v>
      </c>
      <c r="U10" s="49">
        <v>10</v>
      </c>
      <c r="V10" s="53">
        <f aca="true" t="shared" si="4" ref="V10:V16">U10-T10</f>
        <v>-1</v>
      </c>
      <c r="W10" s="88">
        <f aca="true" t="shared" si="5" ref="W10:W16">((U10/T10)*100)-100</f>
        <v>-9.090909090909093</v>
      </c>
      <c r="X10" s="75" t="s">
        <v>79</v>
      </c>
      <c r="Y10" s="97">
        <v>11</v>
      </c>
      <c r="Z10" s="230">
        <f aca="true" t="shared" si="6" ref="Z10:Z16">Y10-T10</f>
        <v>0</v>
      </c>
      <c r="AA10" s="231">
        <f aca="true" t="shared" si="7" ref="AA10:AA16">((Y10/T10)*100)-100</f>
        <v>0</v>
      </c>
      <c r="AB10" s="205" t="s">
        <v>78</v>
      </c>
      <c r="AC10" s="44" t="s">
        <v>28</v>
      </c>
      <c r="AD10" s="28"/>
    </row>
    <row r="11" spans="1:30" ht="13.5" customHeight="1">
      <c r="A11" s="22"/>
      <c r="B11" s="202" t="s">
        <v>26</v>
      </c>
      <c r="C11" s="229" t="s">
        <v>27</v>
      </c>
      <c r="D11" s="39">
        <v>661</v>
      </c>
      <c r="E11" s="154">
        <v>727</v>
      </c>
      <c r="F11" s="302">
        <v>661</v>
      </c>
      <c r="G11" s="75">
        <f t="shared" si="0"/>
        <v>-66</v>
      </c>
      <c r="H11" s="262">
        <f t="shared" si="1"/>
        <v>-9.078404401650616</v>
      </c>
      <c r="I11" s="75" t="s">
        <v>79</v>
      </c>
      <c r="J11" s="181">
        <v>790</v>
      </c>
      <c r="K11" s="192">
        <f t="shared" si="2"/>
        <v>63</v>
      </c>
      <c r="L11" s="184">
        <f t="shared" si="3"/>
        <v>8.665749656121037</v>
      </c>
      <c r="M11" s="205" t="s">
        <v>78</v>
      </c>
      <c r="N11" s="202" t="s">
        <v>26</v>
      </c>
      <c r="O11" s="28"/>
      <c r="P11" s="22"/>
      <c r="Q11" s="202" t="s">
        <v>26</v>
      </c>
      <c r="R11" s="229" t="s">
        <v>27</v>
      </c>
      <c r="S11" s="119">
        <v>70</v>
      </c>
      <c r="T11" s="40">
        <v>77</v>
      </c>
      <c r="U11" s="41">
        <v>70</v>
      </c>
      <c r="V11" s="71">
        <f t="shared" si="4"/>
        <v>-7</v>
      </c>
      <c r="W11" s="72">
        <f t="shared" si="5"/>
        <v>-9.090909090909093</v>
      </c>
      <c r="X11" s="75" t="s">
        <v>79</v>
      </c>
      <c r="Y11" s="97">
        <v>90</v>
      </c>
      <c r="Z11" s="98">
        <f t="shared" si="6"/>
        <v>13</v>
      </c>
      <c r="AA11" s="99">
        <f t="shared" si="7"/>
        <v>16.883116883116884</v>
      </c>
      <c r="AB11" s="205" t="s">
        <v>78</v>
      </c>
      <c r="AC11" s="44" t="s">
        <v>26</v>
      </c>
      <c r="AD11" s="28"/>
    </row>
    <row r="12" spans="1:30" ht="13.5" customHeight="1">
      <c r="A12" s="22"/>
      <c r="B12" s="252" t="s">
        <v>37</v>
      </c>
      <c r="C12" s="253" t="s">
        <v>38</v>
      </c>
      <c r="D12" s="121">
        <v>600</v>
      </c>
      <c r="E12" s="154">
        <v>660</v>
      </c>
      <c r="F12" s="302">
        <v>350</v>
      </c>
      <c r="G12" s="75">
        <f t="shared" si="0"/>
        <v>-310</v>
      </c>
      <c r="H12" s="262">
        <f t="shared" si="1"/>
        <v>-46.96969696969697</v>
      </c>
      <c r="I12" s="75" t="s">
        <v>79</v>
      </c>
      <c r="J12" s="144">
        <v>350</v>
      </c>
      <c r="K12" s="160">
        <f t="shared" si="2"/>
        <v>-310</v>
      </c>
      <c r="L12" s="149">
        <f t="shared" si="3"/>
        <v>-46.96969696969697</v>
      </c>
      <c r="M12" s="228" t="s">
        <v>106</v>
      </c>
      <c r="N12" s="252" t="s">
        <v>37</v>
      </c>
      <c r="O12" s="28"/>
      <c r="P12" s="22"/>
      <c r="Q12" s="202" t="s">
        <v>37</v>
      </c>
      <c r="R12" s="229" t="s">
        <v>38</v>
      </c>
      <c r="S12" s="119">
        <v>10</v>
      </c>
      <c r="T12" s="40">
        <v>11</v>
      </c>
      <c r="U12" s="77">
        <v>40</v>
      </c>
      <c r="V12" s="73">
        <f t="shared" si="4"/>
        <v>29</v>
      </c>
      <c r="W12" s="74">
        <f t="shared" si="5"/>
        <v>263.6363636363636</v>
      </c>
      <c r="X12" s="76" t="s">
        <v>78</v>
      </c>
      <c r="Y12" s="97">
        <v>40</v>
      </c>
      <c r="Z12" s="98">
        <f t="shared" si="6"/>
        <v>29</v>
      </c>
      <c r="AA12" s="99">
        <f t="shared" si="7"/>
        <v>263.6363636363636</v>
      </c>
      <c r="AB12" s="205" t="s">
        <v>78</v>
      </c>
      <c r="AC12" s="44" t="s">
        <v>37</v>
      </c>
      <c r="AD12" s="28"/>
    </row>
    <row r="13" spans="1:30" ht="12.75" customHeight="1">
      <c r="A13" s="22"/>
      <c r="B13" s="202" t="s">
        <v>42</v>
      </c>
      <c r="C13" s="229" t="s">
        <v>43</v>
      </c>
      <c r="D13" s="121">
        <v>543</v>
      </c>
      <c r="E13" s="154">
        <v>597</v>
      </c>
      <c r="F13" s="302">
        <v>543</v>
      </c>
      <c r="G13" s="75">
        <f t="shared" si="0"/>
        <v>-54</v>
      </c>
      <c r="H13" s="262">
        <f t="shared" si="1"/>
        <v>-9.045226130653262</v>
      </c>
      <c r="I13" s="75" t="s">
        <v>79</v>
      </c>
      <c r="J13" s="181">
        <v>597</v>
      </c>
      <c r="K13" s="192">
        <f>J13-E13</f>
        <v>0</v>
      </c>
      <c r="L13" s="184">
        <f>((J13/E13)*100)-100</f>
        <v>0</v>
      </c>
      <c r="M13" s="205" t="s">
        <v>78</v>
      </c>
      <c r="N13" s="202" t="s">
        <v>42</v>
      </c>
      <c r="O13" s="28"/>
      <c r="P13" s="22"/>
      <c r="Q13" s="202" t="s">
        <v>42</v>
      </c>
      <c r="R13" s="229" t="s">
        <v>43</v>
      </c>
      <c r="S13" s="119">
        <v>10</v>
      </c>
      <c r="T13" s="40">
        <v>11</v>
      </c>
      <c r="U13" s="77">
        <v>11</v>
      </c>
      <c r="V13" s="73">
        <f t="shared" si="4"/>
        <v>0</v>
      </c>
      <c r="W13" s="74">
        <f t="shared" si="5"/>
        <v>0</v>
      </c>
      <c r="X13" s="75" t="s">
        <v>79</v>
      </c>
      <c r="Y13" s="97">
        <v>11</v>
      </c>
      <c r="Z13" s="98">
        <f t="shared" si="6"/>
        <v>0</v>
      </c>
      <c r="AA13" s="99">
        <f t="shared" si="7"/>
        <v>0</v>
      </c>
      <c r="AB13" s="205" t="s">
        <v>78</v>
      </c>
      <c r="AC13" s="44" t="s">
        <v>42</v>
      </c>
      <c r="AD13" s="28"/>
    </row>
    <row r="14" spans="1:30" ht="12.75" customHeight="1">
      <c r="A14" s="22"/>
      <c r="B14" s="202" t="s">
        <v>46</v>
      </c>
      <c r="C14" s="229" t="s">
        <v>47</v>
      </c>
      <c r="D14" s="121">
        <v>350</v>
      </c>
      <c r="E14" s="154">
        <v>385</v>
      </c>
      <c r="F14" s="282">
        <v>400</v>
      </c>
      <c r="G14" s="76">
        <f t="shared" si="0"/>
        <v>15</v>
      </c>
      <c r="H14" s="259">
        <f t="shared" si="1"/>
        <v>3.896103896103881</v>
      </c>
      <c r="I14" s="76" t="s">
        <v>78</v>
      </c>
      <c r="J14" s="181">
        <v>400</v>
      </c>
      <c r="K14" s="192">
        <f t="shared" si="2"/>
        <v>15</v>
      </c>
      <c r="L14" s="184">
        <f t="shared" si="3"/>
        <v>3.896103896103881</v>
      </c>
      <c r="M14" s="205" t="s">
        <v>78</v>
      </c>
      <c r="N14" s="202" t="s">
        <v>46</v>
      </c>
      <c r="O14" s="28"/>
      <c r="P14" s="22"/>
      <c r="Q14" s="202" t="s">
        <v>46</v>
      </c>
      <c r="R14" s="229" t="s">
        <v>47</v>
      </c>
      <c r="S14" s="119">
        <v>20</v>
      </c>
      <c r="T14" s="40">
        <v>22</v>
      </c>
      <c r="U14" s="77">
        <v>200</v>
      </c>
      <c r="V14" s="73">
        <f t="shared" si="4"/>
        <v>178</v>
      </c>
      <c r="W14" s="74">
        <f t="shared" si="5"/>
        <v>809.0909090909091</v>
      </c>
      <c r="X14" s="76" t="s">
        <v>78</v>
      </c>
      <c r="Y14" s="97">
        <v>200</v>
      </c>
      <c r="Z14" s="98">
        <f t="shared" si="6"/>
        <v>178</v>
      </c>
      <c r="AA14" s="99">
        <f t="shared" si="7"/>
        <v>809.0909090909091</v>
      </c>
      <c r="AB14" s="205" t="s">
        <v>78</v>
      </c>
      <c r="AC14" s="44" t="s">
        <v>46</v>
      </c>
      <c r="AD14" s="28"/>
    </row>
    <row r="15" spans="1:30" ht="13.5" customHeight="1">
      <c r="A15" s="22"/>
      <c r="B15" s="202" t="s">
        <v>48</v>
      </c>
      <c r="C15" s="229" t="s">
        <v>49</v>
      </c>
      <c r="D15" s="121">
        <v>170</v>
      </c>
      <c r="E15" s="154">
        <v>187</v>
      </c>
      <c r="F15" s="302">
        <v>170</v>
      </c>
      <c r="G15" s="75">
        <f t="shared" si="0"/>
        <v>-17</v>
      </c>
      <c r="H15" s="262">
        <f t="shared" si="1"/>
        <v>-9.090909090909093</v>
      </c>
      <c r="I15" s="75" t="s">
        <v>79</v>
      </c>
      <c r="J15" s="181">
        <v>190</v>
      </c>
      <c r="K15" s="192">
        <f t="shared" si="2"/>
        <v>3</v>
      </c>
      <c r="L15" s="184">
        <f t="shared" si="3"/>
        <v>1.6042780748663148</v>
      </c>
      <c r="M15" s="205" t="s">
        <v>78</v>
      </c>
      <c r="N15" s="202" t="s">
        <v>48</v>
      </c>
      <c r="O15" s="28"/>
      <c r="P15" s="22"/>
      <c r="Q15" s="202" t="s">
        <v>48</v>
      </c>
      <c r="R15" s="229" t="s">
        <v>49</v>
      </c>
      <c r="S15" s="119">
        <v>25</v>
      </c>
      <c r="T15" s="40">
        <v>28</v>
      </c>
      <c r="U15" s="41">
        <v>25</v>
      </c>
      <c r="V15" s="71">
        <f>U15-T15</f>
        <v>-3</v>
      </c>
      <c r="W15" s="49">
        <f>((U15/T15)-1)*100</f>
        <v>-10.71428571428571</v>
      </c>
      <c r="X15" s="75" t="s">
        <v>79</v>
      </c>
      <c r="Y15" s="97">
        <v>30</v>
      </c>
      <c r="Z15" s="98">
        <f t="shared" si="6"/>
        <v>2</v>
      </c>
      <c r="AA15" s="99">
        <f t="shared" si="7"/>
        <v>7.142857142857139</v>
      </c>
      <c r="AB15" s="205" t="s">
        <v>78</v>
      </c>
      <c r="AC15" s="44" t="s">
        <v>48</v>
      </c>
      <c r="AD15" s="28"/>
    </row>
    <row r="16" spans="1:30" ht="14.25" customHeight="1" thickBot="1">
      <c r="A16" s="22"/>
      <c r="B16" s="240" t="s">
        <v>35</v>
      </c>
      <c r="C16" s="241" t="s">
        <v>36</v>
      </c>
      <c r="D16" s="47">
        <v>320</v>
      </c>
      <c r="E16" s="194">
        <v>352</v>
      </c>
      <c r="F16" s="303">
        <v>360</v>
      </c>
      <c r="G16" s="133">
        <f t="shared" si="0"/>
        <v>8</v>
      </c>
      <c r="H16" s="260">
        <f t="shared" si="1"/>
        <v>2.2727272727272663</v>
      </c>
      <c r="I16" s="133" t="s">
        <v>78</v>
      </c>
      <c r="J16" s="305">
        <v>360</v>
      </c>
      <c r="K16" s="195">
        <f t="shared" si="2"/>
        <v>8</v>
      </c>
      <c r="L16" s="191">
        <f t="shared" si="3"/>
        <v>2.2727272727272663</v>
      </c>
      <c r="M16" s="206" t="s">
        <v>78</v>
      </c>
      <c r="N16" s="240" t="s">
        <v>35</v>
      </c>
      <c r="O16" s="28"/>
      <c r="P16" s="22"/>
      <c r="Q16" s="240" t="s">
        <v>35</v>
      </c>
      <c r="R16" s="241" t="s">
        <v>36</v>
      </c>
      <c r="S16" s="123">
        <v>5</v>
      </c>
      <c r="T16" s="50">
        <v>6</v>
      </c>
      <c r="U16" s="236">
        <v>11</v>
      </c>
      <c r="V16" s="130">
        <f t="shared" si="4"/>
        <v>5</v>
      </c>
      <c r="W16" s="127">
        <f t="shared" si="5"/>
        <v>83.33333333333331</v>
      </c>
      <c r="X16" s="133" t="s">
        <v>78</v>
      </c>
      <c r="Y16" s="237">
        <v>11</v>
      </c>
      <c r="Z16" s="129">
        <f t="shared" si="6"/>
        <v>5</v>
      </c>
      <c r="AA16" s="116">
        <f t="shared" si="7"/>
        <v>83.33333333333331</v>
      </c>
      <c r="AB16" s="206" t="s">
        <v>78</v>
      </c>
      <c r="AC16" s="240" t="s">
        <v>35</v>
      </c>
      <c r="AD16" s="28"/>
    </row>
    <row r="17" spans="1:30" ht="7.5" customHeight="1" thickBot="1">
      <c r="A17" s="22"/>
      <c r="B17" s="9"/>
      <c r="C17" s="9"/>
      <c r="D17" s="15"/>
      <c r="E17" s="15"/>
      <c r="F17" s="14"/>
      <c r="G17" s="12"/>
      <c r="H17" s="12"/>
      <c r="I17" s="4"/>
      <c r="J17" s="14"/>
      <c r="K17" s="14"/>
      <c r="L17" s="12"/>
      <c r="M17" s="12"/>
      <c r="N17" s="13"/>
      <c r="O17" s="21"/>
      <c r="P17" s="22"/>
      <c r="Q17" s="9"/>
      <c r="R17" s="9"/>
      <c r="S17" s="15"/>
      <c r="T17" s="15"/>
      <c r="U17" s="14"/>
      <c r="V17" s="12"/>
      <c r="W17" s="12"/>
      <c r="X17" s="4"/>
      <c r="Y17" s="14"/>
      <c r="Z17" s="14"/>
      <c r="AA17" s="12"/>
      <c r="AB17" s="13"/>
      <c r="AC17" s="13"/>
      <c r="AD17" s="21"/>
    </row>
    <row r="18" spans="1:30" ht="13.5" customHeight="1" thickBot="1">
      <c r="A18" s="22"/>
      <c r="B18" s="312" t="s">
        <v>0</v>
      </c>
      <c r="C18" s="318" t="s">
        <v>1</v>
      </c>
      <c r="D18" s="321" t="s">
        <v>62</v>
      </c>
      <c r="E18" s="322"/>
      <c r="F18" s="322"/>
      <c r="G18" s="322"/>
      <c r="H18" s="322"/>
      <c r="I18" s="323"/>
      <c r="J18" s="323"/>
      <c r="K18" s="323"/>
      <c r="L18" s="323"/>
      <c r="M18" s="324"/>
      <c r="N18" s="315" t="s">
        <v>0</v>
      </c>
      <c r="O18" s="21"/>
      <c r="P18" s="22"/>
      <c r="Q18" s="312" t="s">
        <v>0</v>
      </c>
      <c r="R18" s="318" t="s">
        <v>1</v>
      </c>
      <c r="S18" s="321" t="s">
        <v>66</v>
      </c>
      <c r="T18" s="322"/>
      <c r="U18" s="322"/>
      <c r="V18" s="322"/>
      <c r="W18" s="322"/>
      <c r="X18" s="323"/>
      <c r="Y18" s="323"/>
      <c r="Z18" s="323"/>
      <c r="AA18" s="323"/>
      <c r="AB18" s="324"/>
      <c r="AC18" s="312" t="s">
        <v>0</v>
      </c>
      <c r="AD18" s="21"/>
    </row>
    <row r="19" spans="1:30" ht="15.75" customHeight="1" thickBot="1">
      <c r="A19" s="22"/>
      <c r="B19" s="313"/>
      <c r="C19" s="319"/>
      <c r="D19" s="325" t="s">
        <v>70</v>
      </c>
      <c r="E19" s="308" t="s">
        <v>72</v>
      </c>
      <c r="F19" s="310" t="s">
        <v>69</v>
      </c>
      <c r="G19" s="330" t="s">
        <v>54</v>
      </c>
      <c r="H19" s="331"/>
      <c r="I19" s="308" t="s">
        <v>57</v>
      </c>
      <c r="J19" s="329" t="s">
        <v>73</v>
      </c>
      <c r="K19" s="330" t="s">
        <v>74</v>
      </c>
      <c r="L19" s="331"/>
      <c r="M19" s="308" t="s">
        <v>57</v>
      </c>
      <c r="N19" s="316"/>
      <c r="O19" s="21"/>
      <c r="P19" s="22"/>
      <c r="Q19" s="313"/>
      <c r="R19" s="319"/>
      <c r="S19" s="325" t="s">
        <v>70</v>
      </c>
      <c r="T19" s="308" t="s">
        <v>72</v>
      </c>
      <c r="U19" s="310" t="s">
        <v>69</v>
      </c>
      <c r="V19" s="330" t="s">
        <v>54</v>
      </c>
      <c r="W19" s="331"/>
      <c r="X19" s="308" t="s">
        <v>57</v>
      </c>
      <c r="Y19" s="329" t="s">
        <v>73</v>
      </c>
      <c r="Z19" s="330" t="s">
        <v>74</v>
      </c>
      <c r="AA19" s="331"/>
      <c r="AB19" s="308" t="s">
        <v>57</v>
      </c>
      <c r="AC19" s="313"/>
      <c r="AD19" s="21"/>
    </row>
    <row r="20" spans="1:30" ht="30.75" customHeight="1" thickBot="1">
      <c r="A20" s="22"/>
      <c r="B20" s="314"/>
      <c r="C20" s="320"/>
      <c r="D20" s="326"/>
      <c r="E20" s="309"/>
      <c r="F20" s="311"/>
      <c r="G20" s="11" t="s">
        <v>52</v>
      </c>
      <c r="H20" s="10" t="s">
        <v>53</v>
      </c>
      <c r="I20" s="309"/>
      <c r="J20" s="309"/>
      <c r="K20" s="11" t="s">
        <v>52</v>
      </c>
      <c r="L20" s="10" t="s">
        <v>53</v>
      </c>
      <c r="M20" s="309"/>
      <c r="N20" s="317"/>
      <c r="O20" s="21"/>
      <c r="P20" s="22"/>
      <c r="Q20" s="314"/>
      <c r="R20" s="320"/>
      <c r="S20" s="326"/>
      <c r="T20" s="309"/>
      <c r="U20" s="311"/>
      <c r="V20" s="11" t="s">
        <v>52</v>
      </c>
      <c r="W20" s="10" t="s">
        <v>53</v>
      </c>
      <c r="X20" s="309"/>
      <c r="Y20" s="309"/>
      <c r="Z20" s="11" t="s">
        <v>52</v>
      </c>
      <c r="AA20" s="10" t="s">
        <v>53</v>
      </c>
      <c r="AB20" s="309"/>
      <c r="AC20" s="314"/>
      <c r="AD20" s="21"/>
    </row>
    <row r="21" spans="1:30" ht="13.5" customHeight="1">
      <c r="A21" s="22"/>
      <c r="B21" s="202" t="s">
        <v>28</v>
      </c>
      <c r="C21" s="229" t="s">
        <v>55</v>
      </c>
      <c r="D21" s="60">
        <v>290</v>
      </c>
      <c r="E21" s="69">
        <v>319</v>
      </c>
      <c r="F21" s="281">
        <v>315</v>
      </c>
      <c r="G21" s="89">
        <f aca="true" t="shared" si="8" ref="G21:G27">F21-E21</f>
        <v>-4</v>
      </c>
      <c r="H21" s="143">
        <f aca="true" t="shared" si="9" ref="H21:H27">((F21/E21)*100)-100</f>
        <v>-1.2539184952977962</v>
      </c>
      <c r="I21" s="75" t="s">
        <v>79</v>
      </c>
      <c r="J21" s="181">
        <v>325</v>
      </c>
      <c r="K21" s="233">
        <f aca="true" t="shared" si="10" ref="K21:K27">J21-E21</f>
        <v>6</v>
      </c>
      <c r="L21" s="234">
        <f aca="true" t="shared" si="11" ref="L21:L27">((J21/E21)*100)-100</f>
        <v>1.8808777429467227</v>
      </c>
      <c r="M21" s="205" t="s">
        <v>78</v>
      </c>
      <c r="N21" s="44" t="s">
        <v>28</v>
      </c>
      <c r="O21" s="21"/>
      <c r="P21" s="22"/>
      <c r="Q21" s="202" t="s">
        <v>28</v>
      </c>
      <c r="R21" s="229" t="s">
        <v>55</v>
      </c>
      <c r="S21" s="118">
        <v>225</v>
      </c>
      <c r="T21" s="37">
        <v>248</v>
      </c>
      <c r="U21" s="232">
        <v>260</v>
      </c>
      <c r="V21" s="227">
        <f aca="true" t="shared" si="12" ref="V21:V27">U21-T21</f>
        <v>12</v>
      </c>
      <c r="W21" s="126">
        <f aca="true" t="shared" si="13" ref="W21:W27">((U21/T21)*100)-100</f>
        <v>4.838709677419345</v>
      </c>
      <c r="X21" s="186" t="s">
        <v>78</v>
      </c>
      <c r="Y21" s="97">
        <v>260</v>
      </c>
      <c r="Z21" s="230">
        <f aca="true" t="shared" si="14" ref="Z21:Z27">Y21-T21</f>
        <v>12</v>
      </c>
      <c r="AA21" s="231">
        <f aca="true" t="shared" si="15" ref="AA21:AA27">((Y21/T21)*100)-100</f>
        <v>4.838709677419345</v>
      </c>
      <c r="AB21" s="205" t="s">
        <v>78</v>
      </c>
      <c r="AC21" s="44" t="s">
        <v>28</v>
      </c>
      <c r="AD21" s="21"/>
    </row>
    <row r="22" spans="1:30" ht="13.5" customHeight="1">
      <c r="A22" s="22"/>
      <c r="B22" s="202" t="s">
        <v>26</v>
      </c>
      <c r="C22" s="229" t="s">
        <v>27</v>
      </c>
      <c r="D22" s="61">
        <v>250</v>
      </c>
      <c r="E22" s="154">
        <v>275</v>
      </c>
      <c r="F22" s="302">
        <v>250</v>
      </c>
      <c r="G22" s="75">
        <f t="shared" si="8"/>
        <v>-25</v>
      </c>
      <c r="H22" s="262">
        <f t="shared" si="9"/>
        <v>-9.090909090909093</v>
      </c>
      <c r="I22" s="75" t="s">
        <v>79</v>
      </c>
      <c r="J22" s="181">
        <v>330</v>
      </c>
      <c r="K22" s="192">
        <f t="shared" si="10"/>
        <v>55</v>
      </c>
      <c r="L22" s="184">
        <f t="shared" si="11"/>
        <v>20</v>
      </c>
      <c r="M22" s="205" t="s">
        <v>78</v>
      </c>
      <c r="N22" s="44" t="s">
        <v>26</v>
      </c>
      <c r="O22" s="21"/>
      <c r="P22" s="22"/>
      <c r="Q22" s="202" t="s">
        <v>26</v>
      </c>
      <c r="R22" s="229" t="s">
        <v>27</v>
      </c>
      <c r="S22" s="96">
        <v>100</v>
      </c>
      <c r="T22" s="40">
        <v>110</v>
      </c>
      <c r="U22" s="41">
        <v>100</v>
      </c>
      <c r="V22" s="71">
        <f t="shared" si="12"/>
        <v>-10</v>
      </c>
      <c r="W22" s="72">
        <f t="shared" si="13"/>
        <v>-9.090909090909093</v>
      </c>
      <c r="X22" s="75" t="s">
        <v>79</v>
      </c>
      <c r="Y22" s="97">
        <v>200</v>
      </c>
      <c r="Z22" s="98">
        <f t="shared" si="14"/>
        <v>90</v>
      </c>
      <c r="AA22" s="99">
        <f t="shared" si="15"/>
        <v>81.81818181818181</v>
      </c>
      <c r="AB22" s="205" t="s">
        <v>78</v>
      </c>
      <c r="AC22" s="44" t="s">
        <v>26</v>
      </c>
      <c r="AD22" s="21"/>
    </row>
    <row r="23" spans="1:30" ht="13.5" customHeight="1">
      <c r="A23" s="22"/>
      <c r="B23" s="202" t="s">
        <v>37</v>
      </c>
      <c r="C23" s="229" t="s">
        <v>38</v>
      </c>
      <c r="D23" s="61">
        <v>80</v>
      </c>
      <c r="E23" s="154">
        <f>D23*1.1</f>
        <v>88</v>
      </c>
      <c r="F23" s="282">
        <v>220</v>
      </c>
      <c r="G23" s="76">
        <f t="shared" si="8"/>
        <v>132</v>
      </c>
      <c r="H23" s="259">
        <f t="shared" si="9"/>
        <v>150</v>
      </c>
      <c r="I23" s="76" t="s">
        <v>78</v>
      </c>
      <c r="J23" s="181">
        <v>220</v>
      </c>
      <c r="K23" s="192">
        <f t="shared" si="10"/>
        <v>132</v>
      </c>
      <c r="L23" s="184">
        <f t="shared" si="11"/>
        <v>150</v>
      </c>
      <c r="M23" s="205" t="s">
        <v>78</v>
      </c>
      <c r="N23" s="44" t="s">
        <v>37</v>
      </c>
      <c r="O23" s="21"/>
      <c r="P23" s="22"/>
      <c r="Q23" s="202" t="s">
        <v>37</v>
      </c>
      <c r="R23" s="253" t="s">
        <v>38</v>
      </c>
      <c r="S23" s="96">
        <v>270</v>
      </c>
      <c r="T23" s="40">
        <v>297</v>
      </c>
      <c r="U23" s="41">
        <v>180</v>
      </c>
      <c r="V23" s="71">
        <f t="shared" si="12"/>
        <v>-117</v>
      </c>
      <c r="W23" s="72">
        <f t="shared" si="13"/>
        <v>-39.39393939393939</v>
      </c>
      <c r="X23" s="235" t="s">
        <v>79</v>
      </c>
      <c r="Y23" s="254">
        <v>180</v>
      </c>
      <c r="Z23" s="55">
        <f t="shared" si="14"/>
        <v>-117</v>
      </c>
      <c r="AA23" s="93">
        <f t="shared" si="15"/>
        <v>-39.39393939393939</v>
      </c>
      <c r="AB23" s="228" t="s">
        <v>106</v>
      </c>
      <c r="AC23" s="252" t="s">
        <v>37</v>
      </c>
      <c r="AD23" s="21"/>
    </row>
    <row r="24" spans="1:30" ht="13.5" customHeight="1">
      <c r="A24" s="22"/>
      <c r="B24" s="202" t="s">
        <v>42</v>
      </c>
      <c r="C24" s="229" t="s">
        <v>43</v>
      </c>
      <c r="D24" s="61">
        <v>252</v>
      </c>
      <c r="E24" s="154">
        <v>277</v>
      </c>
      <c r="F24" s="302">
        <v>252</v>
      </c>
      <c r="G24" s="75">
        <f t="shared" si="8"/>
        <v>-25</v>
      </c>
      <c r="H24" s="262">
        <f t="shared" si="9"/>
        <v>-9.025270758122744</v>
      </c>
      <c r="I24" s="75" t="s">
        <v>79</v>
      </c>
      <c r="J24" s="181">
        <v>277</v>
      </c>
      <c r="K24" s="192">
        <f t="shared" si="10"/>
        <v>0</v>
      </c>
      <c r="L24" s="184">
        <f t="shared" si="11"/>
        <v>0</v>
      </c>
      <c r="M24" s="205" t="s">
        <v>78</v>
      </c>
      <c r="N24" s="44" t="s">
        <v>42</v>
      </c>
      <c r="O24" s="21"/>
      <c r="P24" s="22"/>
      <c r="Q24" s="202" t="s">
        <v>42</v>
      </c>
      <c r="R24" s="229" t="s">
        <v>43</v>
      </c>
      <c r="S24" s="96">
        <v>20</v>
      </c>
      <c r="T24" s="40">
        <v>22</v>
      </c>
      <c r="U24" s="41">
        <v>20</v>
      </c>
      <c r="V24" s="71">
        <f t="shared" si="12"/>
        <v>-2</v>
      </c>
      <c r="W24" s="72">
        <f t="shared" si="13"/>
        <v>-9.090909090909093</v>
      </c>
      <c r="X24" s="75" t="s">
        <v>79</v>
      </c>
      <c r="Y24" s="97">
        <v>22</v>
      </c>
      <c r="Z24" s="98">
        <f t="shared" si="14"/>
        <v>0</v>
      </c>
      <c r="AA24" s="99">
        <f t="shared" si="15"/>
        <v>0</v>
      </c>
      <c r="AB24" s="205" t="s">
        <v>78</v>
      </c>
      <c r="AC24" s="44" t="s">
        <v>42</v>
      </c>
      <c r="AD24" s="21"/>
    </row>
    <row r="25" spans="1:30" ht="13.5" customHeight="1">
      <c r="A25" s="22"/>
      <c r="B25" s="202" t="s">
        <v>46</v>
      </c>
      <c r="C25" s="229" t="s">
        <v>47</v>
      </c>
      <c r="D25" s="61">
        <v>350</v>
      </c>
      <c r="E25" s="154">
        <f>D25*1.1</f>
        <v>385.00000000000006</v>
      </c>
      <c r="F25" s="282">
        <v>390</v>
      </c>
      <c r="G25" s="76">
        <f t="shared" si="8"/>
        <v>4.999999999999943</v>
      </c>
      <c r="H25" s="259">
        <f t="shared" si="9"/>
        <v>1.298701298701289</v>
      </c>
      <c r="I25" s="76" t="s">
        <v>78</v>
      </c>
      <c r="J25" s="181">
        <v>390</v>
      </c>
      <c r="K25" s="192">
        <f t="shared" si="10"/>
        <v>4.999999999999943</v>
      </c>
      <c r="L25" s="184">
        <f t="shared" si="11"/>
        <v>1.298701298701289</v>
      </c>
      <c r="M25" s="205" t="s">
        <v>78</v>
      </c>
      <c r="N25" s="202" t="s">
        <v>46</v>
      </c>
      <c r="O25" s="21"/>
      <c r="P25" s="22"/>
      <c r="Q25" s="202" t="s">
        <v>46</v>
      </c>
      <c r="R25" s="229" t="s">
        <v>47</v>
      </c>
      <c r="S25" s="96">
        <v>150</v>
      </c>
      <c r="T25" s="40">
        <v>165</v>
      </c>
      <c r="U25" s="77">
        <v>180</v>
      </c>
      <c r="V25" s="73">
        <f t="shared" si="12"/>
        <v>15</v>
      </c>
      <c r="W25" s="74">
        <f t="shared" si="13"/>
        <v>9.09090909090908</v>
      </c>
      <c r="X25" s="76" t="s">
        <v>78</v>
      </c>
      <c r="Y25" s="97">
        <v>180</v>
      </c>
      <c r="Z25" s="98">
        <f t="shared" si="14"/>
        <v>15</v>
      </c>
      <c r="AA25" s="99">
        <f t="shared" si="15"/>
        <v>9.09090909090908</v>
      </c>
      <c r="AB25" s="205" t="s">
        <v>78</v>
      </c>
      <c r="AC25" s="202" t="s">
        <v>46</v>
      </c>
      <c r="AD25" s="21"/>
    </row>
    <row r="26" spans="1:30" ht="12.75" customHeight="1">
      <c r="A26" s="22"/>
      <c r="B26" s="202" t="s">
        <v>48</v>
      </c>
      <c r="C26" s="229" t="s">
        <v>49</v>
      </c>
      <c r="D26" s="96">
        <v>38</v>
      </c>
      <c r="E26" s="154">
        <v>42</v>
      </c>
      <c r="F26" s="302">
        <v>38</v>
      </c>
      <c r="G26" s="75">
        <f t="shared" si="8"/>
        <v>-4</v>
      </c>
      <c r="H26" s="262">
        <f t="shared" si="9"/>
        <v>-9.523809523809518</v>
      </c>
      <c r="I26" s="75" t="s">
        <v>79</v>
      </c>
      <c r="J26" s="181">
        <v>42</v>
      </c>
      <c r="K26" s="192">
        <f t="shared" si="10"/>
        <v>0</v>
      </c>
      <c r="L26" s="184">
        <f t="shared" si="11"/>
        <v>0</v>
      </c>
      <c r="M26" s="205" t="s">
        <v>78</v>
      </c>
      <c r="N26" s="202" t="s">
        <v>48</v>
      </c>
      <c r="O26" s="21"/>
      <c r="P26" s="22"/>
      <c r="Q26" s="202" t="s">
        <v>48</v>
      </c>
      <c r="R26" s="229" t="s">
        <v>49</v>
      </c>
      <c r="S26" s="96">
        <v>35</v>
      </c>
      <c r="T26" s="40">
        <v>39</v>
      </c>
      <c r="U26" s="77">
        <v>0</v>
      </c>
      <c r="V26" s="73">
        <f t="shared" si="12"/>
        <v>-39</v>
      </c>
      <c r="W26" s="74">
        <f t="shared" si="13"/>
        <v>-100</v>
      </c>
      <c r="X26" s="76" t="s">
        <v>78</v>
      </c>
      <c r="Y26" s="97">
        <v>50</v>
      </c>
      <c r="Z26" s="98">
        <f t="shared" si="14"/>
        <v>11</v>
      </c>
      <c r="AA26" s="99">
        <f t="shared" si="15"/>
        <v>28.205128205128204</v>
      </c>
      <c r="AB26" s="205" t="s">
        <v>78</v>
      </c>
      <c r="AC26" s="124" t="s">
        <v>48</v>
      </c>
      <c r="AD26" s="21"/>
    </row>
    <row r="27" spans="1:30" ht="13.5" customHeight="1" thickBot="1">
      <c r="A27" s="22"/>
      <c r="B27" s="240" t="s">
        <v>35</v>
      </c>
      <c r="C27" s="241" t="s">
        <v>36</v>
      </c>
      <c r="D27" s="62">
        <v>240</v>
      </c>
      <c r="E27" s="194">
        <v>264</v>
      </c>
      <c r="F27" s="303">
        <v>360</v>
      </c>
      <c r="G27" s="133">
        <f t="shared" si="8"/>
        <v>96</v>
      </c>
      <c r="H27" s="260">
        <f t="shared" si="9"/>
        <v>36.363636363636346</v>
      </c>
      <c r="I27" s="133" t="s">
        <v>78</v>
      </c>
      <c r="J27" s="305">
        <v>360</v>
      </c>
      <c r="K27" s="195">
        <f t="shared" si="10"/>
        <v>96</v>
      </c>
      <c r="L27" s="191">
        <f t="shared" si="11"/>
        <v>36.363636363636346</v>
      </c>
      <c r="M27" s="206" t="s">
        <v>78</v>
      </c>
      <c r="N27" s="240" t="s">
        <v>35</v>
      </c>
      <c r="O27" s="21"/>
      <c r="P27" s="22"/>
      <c r="Q27" s="240" t="s">
        <v>35</v>
      </c>
      <c r="R27" s="241" t="s">
        <v>36</v>
      </c>
      <c r="S27" s="120">
        <v>300</v>
      </c>
      <c r="T27" s="50">
        <v>330</v>
      </c>
      <c r="U27" s="236">
        <v>330</v>
      </c>
      <c r="V27" s="130">
        <f t="shared" si="12"/>
        <v>0</v>
      </c>
      <c r="W27" s="127">
        <f t="shared" si="13"/>
        <v>0</v>
      </c>
      <c r="X27" s="133" t="s">
        <v>78</v>
      </c>
      <c r="Y27" s="237">
        <v>330</v>
      </c>
      <c r="Z27" s="129">
        <f t="shared" si="14"/>
        <v>0</v>
      </c>
      <c r="AA27" s="116">
        <f t="shared" si="15"/>
        <v>0</v>
      </c>
      <c r="AB27" s="206" t="s">
        <v>78</v>
      </c>
      <c r="AC27" s="240" t="s">
        <v>35</v>
      </c>
      <c r="AD27" s="21"/>
    </row>
    <row r="28" spans="1:30" ht="7.5" customHeight="1" thickBot="1">
      <c r="A28" s="22"/>
      <c r="B28" s="9"/>
      <c r="C28" s="9"/>
      <c r="D28" s="14"/>
      <c r="E28" s="12"/>
      <c r="F28" s="14"/>
      <c r="G28" s="12"/>
      <c r="H28" s="12"/>
      <c r="I28" s="4"/>
      <c r="J28" s="14"/>
      <c r="K28" s="14"/>
      <c r="L28" s="12"/>
      <c r="M28" s="12"/>
      <c r="N28" s="13"/>
      <c r="O28" s="21"/>
      <c r="P28" s="22"/>
      <c r="Q28" s="9"/>
      <c r="R28" s="9"/>
      <c r="S28" s="15"/>
      <c r="T28" s="15"/>
      <c r="U28" s="14"/>
      <c r="V28" s="12"/>
      <c r="W28" s="12"/>
      <c r="X28" s="4"/>
      <c r="Y28" s="14"/>
      <c r="Z28" s="14"/>
      <c r="AA28" s="12"/>
      <c r="AB28" s="13"/>
      <c r="AC28" s="13"/>
      <c r="AD28" s="21"/>
    </row>
    <row r="29" spans="1:30" ht="14.25" customHeight="1" thickBot="1">
      <c r="A29" s="22"/>
      <c r="B29" s="312" t="s">
        <v>0</v>
      </c>
      <c r="C29" s="318" t="s">
        <v>1</v>
      </c>
      <c r="D29" s="321" t="s">
        <v>63</v>
      </c>
      <c r="E29" s="322"/>
      <c r="F29" s="322"/>
      <c r="G29" s="322"/>
      <c r="H29" s="322"/>
      <c r="I29" s="323"/>
      <c r="J29" s="323"/>
      <c r="K29" s="323"/>
      <c r="L29" s="323"/>
      <c r="M29" s="324"/>
      <c r="N29" s="312" t="s">
        <v>0</v>
      </c>
      <c r="O29" s="21"/>
      <c r="P29" s="22"/>
      <c r="Q29" s="312" t="s">
        <v>0</v>
      </c>
      <c r="R29" s="318" t="s">
        <v>1</v>
      </c>
      <c r="S29" s="321" t="s">
        <v>67</v>
      </c>
      <c r="T29" s="322"/>
      <c r="U29" s="322"/>
      <c r="V29" s="322"/>
      <c r="W29" s="322"/>
      <c r="X29" s="323"/>
      <c r="Y29" s="323"/>
      <c r="Z29" s="323"/>
      <c r="AA29" s="323"/>
      <c r="AB29" s="324"/>
      <c r="AC29" s="312" t="s">
        <v>0</v>
      </c>
      <c r="AD29" s="21"/>
    </row>
    <row r="30" spans="1:30" ht="14.25" customHeight="1" thickBot="1">
      <c r="A30" s="22"/>
      <c r="B30" s="313"/>
      <c r="C30" s="319"/>
      <c r="D30" s="325" t="s">
        <v>70</v>
      </c>
      <c r="E30" s="308" t="s">
        <v>72</v>
      </c>
      <c r="F30" s="310" t="s">
        <v>69</v>
      </c>
      <c r="G30" s="330" t="s">
        <v>54</v>
      </c>
      <c r="H30" s="331"/>
      <c r="I30" s="308" t="s">
        <v>57</v>
      </c>
      <c r="J30" s="329" t="s">
        <v>73</v>
      </c>
      <c r="K30" s="330" t="s">
        <v>74</v>
      </c>
      <c r="L30" s="331"/>
      <c r="M30" s="308" t="s">
        <v>57</v>
      </c>
      <c r="N30" s="313"/>
      <c r="O30" s="21"/>
      <c r="P30" s="22"/>
      <c r="Q30" s="313"/>
      <c r="R30" s="319"/>
      <c r="S30" s="325" t="s">
        <v>70</v>
      </c>
      <c r="T30" s="308" t="s">
        <v>72</v>
      </c>
      <c r="U30" s="310" t="s">
        <v>69</v>
      </c>
      <c r="V30" s="330" t="s">
        <v>54</v>
      </c>
      <c r="W30" s="331"/>
      <c r="X30" s="308" t="s">
        <v>57</v>
      </c>
      <c r="Y30" s="329" t="s">
        <v>73</v>
      </c>
      <c r="Z30" s="330" t="s">
        <v>74</v>
      </c>
      <c r="AA30" s="331"/>
      <c r="AB30" s="308" t="s">
        <v>57</v>
      </c>
      <c r="AC30" s="313"/>
      <c r="AD30" s="21"/>
    </row>
    <row r="31" spans="1:30" ht="31.5" customHeight="1" thickBot="1">
      <c r="A31" s="22"/>
      <c r="B31" s="314"/>
      <c r="C31" s="320"/>
      <c r="D31" s="326"/>
      <c r="E31" s="309"/>
      <c r="F31" s="311"/>
      <c r="G31" s="11" t="s">
        <v>52</v>
      </c>
      <c r="H31" s="10" t="s">
        <v>53</v>
      </c>
      <c r="I31" s="309"/>
      <c r="J31" s="309"/>
      <c r="K31" s="11" t="s">
        <v>52</v>
      </c>
      <c r="L31" s="10" t="s">
        <v>53</v>
      </c>
      <c r="M31" s="309"/>
      <c r="N31" s="314"/>
      <c r="O31" s="21"/>
      <c r="P31" s="22"/>
      <c r="Q31" s="314"/>
      <c r="R31" s="320"/>
      <c r="S31" s="326"/>
      <c r="T31" s="309"/>
      <c r="U31" s="311"/>
      <c r="V31" s="11" t="s">
        <v>52</v>
      </c>
      <c r="W31" s="10" t="s">
        <v>53</v>
      </c>
      <c r="X31" s="309"/>
      <c r="Y31" s="309"/>
      <c r="Z31" s="11" t="s">
        <v>52</v>
      </c>
      <c r="AA31" s="10" t="s">
        <v>53</v>
      </c>
      <c r="AB31" s="309"/>
      <c r="AC31" s="314"/>
      <c r="AD31" s="21"/>
    </row>
    <row r="32" spans="1:30" ht="14.25" customHeight="1">
      <c r="A32" s="22"/>
      <c r="B32" s="202" t="s">
        <v>28</v>
      </c>
      <c r="C32" s="229" t="s">
        <v>55</v>
      </c>
      <c r="D32" s="122">
        <v>335</v>
      </c>
      <c r="E32" s="69">
        <v>369</v>
      </c>
      <c r="F32" s="281">
        <v>400</v>
      </c>
      <c r="G32" s="186">
        <f aca="true" t="shared" si="16" ref="G32:G38">F32-E32</f>
        <v>31</v>
      </c>
      <c r="H32" s="180">
        <f aca="true" t="shared" si="17" ref="H32:H38">((F32/E32)*100)-100</f>
        <v>8.401084010840094</v>
      </c>
      <c r="I32" s="76" t="s">
        <v>78</v>
      </c>
      <c r="J32" s="179">
        <v>390</v>
      </c>
      <c r="K32" s="233">
        <f aca="true" t="shared" si="18" ref="K32:K38">J32-E32</f>
        <v>21</v>
      </c>
      <c r="L32" s="234">
        <f aca="true" t="shared" si="19" ref="L32:L38">((J32/E32)*100)-100</f>
        <v>5.6910569105691025</v>
      </c>
      <c r="M32" s="205" t="s">
        <v>78</v>
      </c>
      <c r="N32" s="44" t="s">
        <v>28</v>
      </c>
      <c r="O32" s="21"/>
      <c r="P32" s="22"/>
      <c r="Q32" s="202" t="s">
        <v>28</v>
      </c>
      <c r="R32" s="229" t="s">
        <v>55</v>
      </c>
      <c r="S32" s="122">
        <v>10</v>
      </c>
      <c r="T32" s="37">
        <f aca="true" t="shared" si="20" ref="T32:T37">S32*1.1</f>
        <v>11</v>
      </c>
      <c r="U32" s="49">
        <v>10</v>
      </c>
      <c r="V32" s="53">
        <f aca="true" t="shared" si="21" ref="V32:V38">U32-T32</f>
        <v>-1</v>
      </c>
      <c r="W32" s="88">
        <f aca="true" t="shared" si="22" ref="W32:W38">((U32/T32)*100)-100</f>
        <v>-9.090909090909093</v>
      </c>
      <c r="X32" s="89" t="s">
        <v>79</v>
      </c>
      <c r="Y32" s="97">
        <v>11</v>
      </c>
      <c r="Z32" s="230">
        <f aca="true" t="shared" si="23" ref="Z32:Z38">Y32-T32</f>
        <v>0</v>
      </c>
      <c r="AA32" s="231">
        <f aca="true" t="shared" si="24" ref="AA32:AA38">((Y32/T32)*100)-100</f>
        <v>0</v>
      </c>
      <c r="AB32" s="205" t="s">
        <v>78</v>
      </c>
      <c r="AC32" s="44" t="s">
        <v>28</v>
      </c>
      <c r="AD32" s="21"/>
    </row>
    <row r="33" spans="1:30" ht="14.25" customHeight="1">
      <c r="A33" s="22"/>
      <c r="B33" s="202" t="s">
        <v>26</v>
      </c>
      <c r="C33" s="229" t="s">
        <v>27</v>
      </c>
      <c r="D33" s="119">
        <v>300</v>
      </c>
      <c r="E33" s="154">
        <f aca="true" t="shared" si="25" ref="E33:E38">D33*1.1</f>
        <v>330</v>
      </c>
      <c r="F33" s="302">
        <v>300</v>
      </c>
      <c r="G33" s="75">
        <f t="shared" si="16"/>
        <v>-30</v>
      </c>
      <c r="H33" s="262">
        <f t="shared" si="17"/>
        <v>-9.090909090909093</v>
      </c>
      <c r="I33" s="75" t="s">
        <v>79</v>
      </c>
      <c r="J33" s="181">
        <f>E33</f>
        <v>330</v>
      </c>
      <c r="K33" s="192">
        <f t="shared" si="18"/>
        <v>0</v>
      </c>
      <c r="L33" s="184">
        <f t="shared" si="19"/>
        <v>0</v>
      </c>
      <c r="M33" s="205" t="s">
        <v>78</v>
      </c>
      <c r="N33" s="44" t="s">
        <v>26</v>
      </c>
      <c r="O33" s="21"/>
      <c r="P33" s="22"/>
      <c r="Q33" s="202" t="s">
        <v>26</v>
      </c>
      <c r="R33" s="229" t="s">
        <v>27</v>
      </c>
      <c r="S33" s="119">
        <v>50</v>
      </c>
      <c r="T33" s="40">
        <f t="shared" si="20"/>
        <v>55.00000000000001</v>
      </c>
      <c r="U33" s="41">
        <v>50</v>
      </c>
      <c r="V33" s="71">
        <f t="shared" si="21"/>
        <v>-5.000000000000007</v>
      </c>
      <c r="W33" s="72">
        <f t="shared" si="22"/>
        <v>-9.090909090909108</v>
      </c>
      <c r="X33" s="75" t="s">
        <v>79</v>
      </c>
      <c r="Y33" s="97">
        <v>250</v>
      </c>
      <c r="Z33" s="98">
        <f t="shared" si="23"/>
        <v>195</v>
      </c>
      <c r="AA33" s="99">
        <f t="shared" si="24"/>
        <v>354.5454545454545</v>
      </c>
      <c r="AB33" s="205" t="s">
        <v>78</v>
      </c>
      <c r="AC33" s="44" t="s">
        <v>26</v>
      </c>
      <c r="AD33" s="21"/>
    </row>
    <row r="34" spans="1:30" ht="14.25" customHeight="1">
      <c r="A34" s="22"/>
      <c r="B34" s="202" t="s">
        <v>37</v>
      </c>
      <c r="C34" s="229" t="s">
        <v>38</v>
      </c>
      <c r="D34" s="119">
        <v>100</v>
      </c>
      <c r="E34" s="154">
        <f t="shared" si="25"/>
        <v>110.00000000000001</v>
      </c>
      <c r="F34" s="282">
        <v>300</v>
      </c>
      <c r="G34" s="76">
        <f t="shared" si="16"/>
        <v>190</v>
      </c>
      <c r="H34" s="259">
        <f t="shared" si="17"/>
        <v>172.7272727272727</v>
      </c>
      <c r="I34" s="76" t="s">
        <v>78</v>
      </c>
      <c r="J34" s="181">
        <v>300</v>
      </c>
      <c r="K34" s="192">
        <f t="shared" si="18"/>
        <v>190</v>
      </c>
      <c r="L34" s="184">
        <f t="shared" si="19"/>
        <v>172.7272727272727</v>
      </c>
      <c r="M34" s="205" t="s">
        <v>78</v>
      </c>
      <c r="N34" s="44" t="s">
        <v>37</v>
      </c>
      <c r="O34" s="21"/>
      <c r="P34" s="22"/>
      <c r="Q34" s="202" t="s">
        <v>37</v>
      </c>
      <c r="R34" s="229" t="s">
        <v>38</v>
      </c>
      <c r="S34" s="119">
        <v>30</v>
      </c>
      <c r="T34" s="40">
        <f t="shared" si="20"/>
        <v>33</v>
      </c>
      <c r="U34" s="77">
        <v>40</v>
      </c>
      <c r="V34" s="73">
        <f t="shared" si="21"/>
        <v>7</v>
      </c>
      <c r="W34" s="74">
        <f t="shared" si="22"/>
        <v>21.212121212121218</v>
      </c>
      <c r="X34" s="76" t="s">
        <v>78</v>
      </c>
      <c r="Y34" s="97">
        <v>40</v>
      </c>
      <c r="Z34" s="98">
        <f t="shared" si="23"/>
        <v>7</v>
      </c>
      <c r="AA34" s="99">
        <f t="shared" si="24"/>
        <v>21.212121212121218</v>
      </c>
      <c r="AB34" s="205" t="s">
        <v>78</v>
      </c>
      <c r="AC34" s="44" t="s">
        <v>37</v>
      </c>
      <c r="AD34" s="21"/>
    </row>
    <row r="35" spans="1:30" ht="14.25" customHeight="1">
      <c r="A35" s="22"/>
      <c r="B35" s="202" t="s">
        <v>42</v>
      </c>
      <c r="C35" s="229" t="s">
        <v>43</v>
      </c>
      <c r="D35" s="119">
        <v>402</v>
      </c>
      <c r="E35" s="154">
        <f t="shared" si="25"/>
        <v>442.20000000000005</v>
      </c>
      <c r="F35" s="302">
        <v>402</v>
      </c>
      <c r="G35" s="75">
        <f t="shared" si="16"/>
        <v>-40.200000000000045</v>
      </c>
      <c r="H35" s="262">
        <f t="shared" si="17"/>
        <v>-9.090909090909108</v>
      </c>
      <c r="I35" s="75" t="s">
        <v>79</v>
      </c>
      <c r="J35" s="181">
        <f>E35</f>
        <v>442.20000000000005</v>
      </c>
      <c r="K35" s="192">
        <f t="shared" si="18"/>
        <v>0</v>
      </c>
      <c r="L35" s="184">
        <f t="shared" si="19"/>
        <v>0</v>
      </c>
      <c r="M35" s="205" t="s">
        <v>78</v>
      </c>
      <c r="N35" s="44" t="s">
        <v>42</v>
      </c>
      <c r="O35" s="21"/>
      <c r="P35" s="22"/>
      <c r="Q35" s="202" t="s">
        <v>42</v>
      </c>
      <c r="R35" s="229" t="s">
        <v>43</v>
      </c>
      <c r="S35" s="119">
        <v>30</v>
      </c>
      <c r="T35" s="40">
        <f t="shared" si="20"/>
        <v>33</v>
      </c>
      <c r="U35" s="41">
        <v>30</v>
      </c>
      <c r="V35" s="71">
        <f t="shared" si="21"/>
        <v>-3</v>
      </c>
      <c r="W35" s="72">
        <f t="shared" si="22"/>
        <v>-9.090909090909093</v>
      </c>
      <c r="X35" s="235" t="s">
        <v>79</v>
      </c>
      <c r="Y35" s="97">
        <v>33</v>
      </c>
      <c r="Z35" s="98">
        <f t="shared" si="23"/>
        <v>0</v>
      </c>
      <c r="AA35" s="99">
        <f t="shared" si="24"/>
        <v>0</v>
      </c>
      <c r="AB35" s="205" t="s">
        <v>78</v>
      </c>
      <c r="AC35" s="44" t="s">
        <v>42</v>
      </c>
      <c r="AD35" s="21"/>
    </row>
    <row r="36" spans="1:30" ht="14.25" customHeight="1">
      <c r="A36" s="22"/>
      <c r="B36" s="202" t="s">
        <v>46</v>
      </c>
      <c r="C36" s="229" t="s">
        <v>47</v>
      </c>
      <c r="D36" s="119">
        <v>350</v>
      </c>
      <c r="E36" s="154">
        <f t="shared" si="25"/>
        <v>385.00000000000006</v>
      </c>
      <c r="F36" s="282">
        <v>480</v>
      </c>
      <c r="G36" s="76">
        <f t="shared" si="16"/>
        <v>94.99999999999994</v>
      </c>
      <c r="H36" s="259">
        <f t="shared" si="17"/>
        <v>24.675324675324646</v>
      </c>
      <c r="I36" s="76" t="s">
        <v>78</v>
      </c>
      <c r="J36" s="181">
        <v>480</v>
      </c>
      <c r="K36" s="192">
        <f t="shared" si="18"/>
        <v>94.99999999999994</v>
      </c>
      <c r="L36" s="184">
        <f t="shared" si="19"/>
        <v>24.675324675324646</v>
      </c>
      <c r="M36" s="205" t="s">
        <v>78</v>
      </c>
      <c r="N36" s="202" t="s">
        <v>46</v>
      </c>
      <c r="O36" s="21"/>
      <c r="P36" s="22"/>
      <c r="Q36" s="202" t="s">
        <v>46</v>
      </c>
      <c r="R36" s="229" t="s">
        <v>47</v>
      </c>
      <c r="S36" s="119">
        <v>60</v>
      </c>
      <c r="T36" s="40">
        <f t="shared" si="20"/>
        <v>66</v>
      </c>
      <c r="U36" s="77">
        <v>80</v>
      </c>
      <c r="V36" s="73">
        <f t="shared" si="21"/>
        <v>14</v>
      </c>
      <c r="W36" s="74">
        <f t="shared" si="22"/>
        <v>21.212121212121218</v>
      </c>
      <c r="X36" s="76" t="s">
        <v>78</v>
      </c>
      <c r="Y36" s="97">
        <v>80</v>
      </c>
      <c r="Z36" s="98">
        <f t="shared" si="23"/>
        <v>14</v>
      </c>
      <c r="AA36" s="99">
        <f t="shared" si="24"/>
        <v>21.212121212121218</v>
      </c>
      <c r="AB36" s="205" t="s">
        <v>78</v>
      </c>
      <c r="AC36" s="44" t="s">
        <v>46</v>
      </c>
      <c r="AD36" s="21"/>
    </row>
    <row r="37" spans="1:30" ht="14.25" customHeight="1">
      <c r="A37" s="22"/>
      <c r="B37" s="202" t="s">
        <v>48</v>
      </c>
      <c r="C37" s="229" t="s">
        <v>49</v>
      </c>
      <c r="D37" s="119">
        <v>45</v>
      </c>
      <c r="E37" s="154">
        <f t="shared" si="25"/>
        <v>49.50000000000001</v>
      </c>
      <c r="F37" s="302">
        <v>45</v>
      </c>
      <c r="G37" s="75">
        <f t="shared" si="16"/>
        <v>-4.500000000000007</v>
      </c>
      <c r="H37" s="262">
        <f t="shared" si="17"/>
        <v>-9.090909090909108</v>
      </c>
      <c r="I37" s="75" t="s">
        <v>79</v>
      </c>
      <c r="J37" s="181">
        <v>50</v>
      </c>
      <c r="K37" s="192">
        <f t="shared" si="18"/>
        <v>0.4999999999999929</v>
      </c>
      <c r="L37" s="184">
        <f t="shared" si="19"/>
        <v>1.0101010101009962</v>
      </c>
      <c r="M37" s="205" t="s">
        <v>78</v>
      </c>
      <c r="N37" s="202" t="s">
        <v>48</v>
      </c>
      <c r="O37" s="21"/>
      <c r="P37" s="22"/>
      <c r="Q37" s="202" t="s">
        <v>48</v>
      </c>
      <c r="R37" s="229" t="s">
        <v>49</v>
      </c>
      <c r="S37" s="119">
        <v>35</v>
      </c>
      <c r="T37" s="40">
        <f t="shared" si="20"/>
        <v>38.5</v>
      </c>
      <c r="U37" s="41">
        <v>35</v>
      </c>
      <c r="V37" s="71">
        <f t="shared" si="21"/>
        <v>-3.5</v>
      </c>
      <c r="W37" s="72">
        <f t="shared" si="22"/>
        <v>-9.090909090909093</v>
      </c>
      <c r="X37" s="75" t="s">
        <v>79</v>
      </c>
      <c r="Y37" s="97">
        <v>40</v>
      </c>
      <c r="Z37" s="98">
        <f t="shared" si="23"/>
        <v>1.5</v>
      </c>
      <c r="AA37" s="99">
        <f t="shared" si="24"/>
        <v>3.896103896103881</v>
      </c>
      <c r="AB37" s="205" t="s">
        <v>78</v>
      </c>
      <c r="AC37" s="44" t="s">
        <v>48</v>
      </c>
      <c r="AD37" s="21"/>
    </row>
    <row r="38" spans="1:30" ht="14.25" customHeight="1" thickBot="1">
      <c r="A38" s="22"/>
      <c r="B38" s="240" t="s">
        <v>35</v>
      </c>
      <c r="C38" s="241" t="s">
        <v>36</v>
      </c>
      <c r="D38" s="123">
        <v>240</v>
      </c>
      <c r="E38" s="194">
        <f t="shared" si="25"/>
        <v>264</v>
      </c>
      <c r="F38" s="303">
        <v>360</v>
      </c>
      <c r="G38" s="133">
        <f t="shared" si="16"/>
        <v>96</v>
      </c>
      <c r="H38" s="260">
        <f t="shared" si="17"/>
        <v>36.363636363636346</v>
      </c>
      <c r="I38" s="133" t="s">
        <v>78</v>
      </c>
      <c r="J38" s="305">
        <v>360</v>
      </c>
      <c r="K38" s="195">
        <f t="shared" si="18"/>
        <v>96</v>
      </c>
      <c r="L38" s="191">
        <f t="shared" si="19"/>
        <v>36.363636363636346</v>
      </c>
      <c r="M38" s="206" t="s">
        <v>78</v>
      </c>
      <c r="N38" s="240" t="s">
        <v>35</v>
      </c>
      <c r="O38" s="21"/>
      <c r="P38" s="22"/>
      <c r="Q38" s="240" t="s">
        <v>35</v>
      </c>
      <c r="R38" s="241" t="s">
        <v>36</v>
      </c>
      <c r="S38" s="123">
        <v>17</v>
      </c>
      <c r="T38" s="50">
        <v>19</v>
      </c>
      <c r="U38" s="236">
        <v>20</v>
      </c>
      <c r="V38" s="130">
        <f t="shared" si="21"/>
        <v>1</v>
      </c>
      <c r="W38" s="127">
        <f t="shared" si="22"/>
        <v>5.263157894736835</v>
      </c>
      <c r="X38" s="133" t="s">
        <v>78</v>
      </c>
      <c r="Y38" s="237">
        <v>20</v>
      </c>
      <c r="Z38" s="129">
        <f t="shared" si="23"/>
        <v>1</v>
      </c>
      <c r="AA38" s="116">
        <f t="shared" si="24"/>
        <v>5.263157894736835</v>
      </c>
      <c r="AB38" s="206" t="s">
        <v>78</v>
      </c>
      <c r="AC38" s="240" t="s">
        <v>35</v>
      </c>
      <c r="AD38" s="21"/>
    </row>
    <row r="39" spans="1:30" ht="9" customHeight="1" thickBot="1">
      <c r="A39" s="22"/>
      <c r="B39" s="9"/>
      <c r="C39" s="9"/>
      <c r="D39" s="14"/>
      <c r="E39" s="12"/>
      <c r="F39" s="14"/>
      <c r="G39" s="12"/>
      <c r="H39" s="12"/>
      <c r="I39" s="4"/>
      <c r="J39" s="14"/>
      <c r="K39" s="14"/>
      <c r="L39" s="12"/>
      <c r="M39" s="12"/>
      <c r="N39" s="13"/>
      <c r="O39" s="21"/>
      <c r="P39" s="22"/>
      <c r="Q39" s="9"/>
      <c r="R39" s="9"/>
      <c r="S39" s="15"/>
      <c r="T39" s="15"/>
      <c r="U39" s="14"/>
      <c r="V39" s="12"/>
      <c r="W39" s="12"/>
      <c r="X39" s="4"/>
      <c r="Y39" s="14"/>
      <c r="Z39" s="14"/>
      <c r="AA39" s="12"/>
      <c r="AB39" s="13"/>
      <c r="AC39" s="13"/>
      <c r="AD39" s="21"/>
    </row>
    <row r="40" spans="1:30" ht="14.25" customHeight="1" thickBot="1">
      <c r="A40" s="22"/>
      <c r="B40" s="312" t="s">
        <v>0</v>
      </c>
      <c r="C40" s="318" t="s">
        <v>1</v>
      </c>
      <c r="D40" s="321" t="s">
        <v>64</v>
      </c>
      <c r="E40" s="322"/>
      <c r="F40" s="322"/>
      <c r="G40" s="322"/>
      <c r="H40" s="322"/>
      <c r="I40" s="323"/>
      <c r="J40" s="323"/>
      <c r="K40" s="323"/>
      <c r="L40" s="323"/>
      <c r="M40" s="324"/>
      <c r="N40" s="315" t="s">
        <v>0</v>
      </c>
      <c r="O40" s="21"/>
      <c r="P40" s="22"/>
      <c r="Q40" s="312" t="s">
        <v>0</v>
      </c>
      <c r="R40" s="318" t="s">
        <v>1</v>
      </c>
      <c r="S40" s="321" t="s">
        <v>68</v>
      </c>
      <c r="T40" s="323"/>
      <c r="U40" s="323"/>
      <c r="V40" s="323"/>
      <c r="W40" s="323"/>
      <c r="X40" s="323"/>
      <c r="Y40" s="323"/>
      <c r="Z40" s="323"/>
      <c r="AA40" s="323"/>
      <c r="AB40" s="324"/>
      <c r="AC40" s="312" t="s">
        <v>0</v>
      </c>
      <c r="AD40" s="21"/>
    </row>
    <row r="41" spans="1:30" ht="14.25" customHeight="1" thickBot="1">
      <c r="A41" s="22"/>
      <c r="B41" s="313"/>
      <c r="C41" s="319"/>
      <c r="D41" s="325" t="s">
        <v>70</v>
      </c>
      <c r="E41" s="308" t="s">
        <v>72</v>
      </c>
      <c r="F41" s="310" t="s">
        <v>69</v>
      </c>
      <c r="G41" s="330" t="s">
        <v>54</v>
      </c>
      <c r="H41" s="331"/>
      <c r="I41" s="308" t="s">
        <v>57</v>
      </c>
      <c r="J41" s="329" t="s">
        <v>73</v>
      </c>
      <c r="K41" s="330" t="s">
        <v>74</v>
      </c>
      <c r="L41" s="331"/>
      <c r="M41" s="308" t="s">
        <v>57</v>
      </c>
      <c r="N41" s="316"/>
      <c r="O41" s="21"/>
      <c r="P41" s="22"/>
      <c r="Q41" s="313"/>
      <c r="R41" s="319"/>
      <c r="S41" s="325" t="s">
        <v>70</v>
      </c>
      <c r="T41" s="308" t="s">
        <v>72</v>
      </c>
      <c r="U41" s="310" t="s">
        <v>69</v>
      </c>
      <c r="V41" s="330" t="s">
        <v>54</v>
      </c>
      <c r="W41" s="331"/>
      <c r="X41" s="308" t="s">
        <v>57</v>
      </c>
      <c r="Y41" s="329" t="s">
        <v>73</v>
      </c>
      <c r="Z41" s="330" t="s">
        <v>74</v>
      </c>
      <c r="AA41" s="331"/>
      <c r="AB41" s="308" t="s">
        <v>57</v>
      </c>
      <c r="AC41" s="313"/>
      <c r="AD41" s="21"/>
    </row>
    <row r="42" spans="1:30" ht="30.75" customHeight="1" thickBot="1">
      <c r="A42" s="22"/>
      <c r="B42" s="314"/>
      <c r="C42" s="320"/>
      <c r="D42" s="326"/>
      <c r="E42" s="309"/>
      <c r="F42" s="311"/>
      <c r="G42" s="11" t="s">
        <v>52</v>
      </c>
      <c r="H42" s="10" t="s">
        <v>53</v>
      </c>
      <c r="I42" s="309"/>
      <c r="J42" s="309"/>
      <c r="K42" s="11" t="s">
        <v>52</v>
      </c>
      <c r="L42" s="10" t="s">
        <v>53</v>
      </c>
      <c r="M42" s="309"/>
      <c r="N42" s="317"/>
      <c r="O42" s="21"/>
      <c r="P42" s="22"/>
      <c r="Q42" s="314"/>
      <c r="R42" s="320"/>
      <c r="S42" s="326"/>
      <c r="T42" s="309"/>
      <c r="U42" s="311"/>
      <c r="V42" s="11" t="s">
        <v>52</v>
      </c>
      <c r="W42" s="10" t="s">
        <v>53</v>
      </c>
      <c r="X42" s="309"/>
      <c r="Y42" s="309"/>
      <c r="Z42" s="11" t="s">
        <v>52</v>
      </c>
      <c r="AA42" s="10" t="s">
        <v>53</v>
      </c>
      <c r="AB42" s="309"/>
      <c r="AC42" s="314"/>
      <c r="AD42" s="21"/>
    </row>
    <row r="43" spans="1:30" ht="14.25" customHeight="1">
      <c r="A43" s="22"/>
      <c r="B43" s="202" t="s">
        <v>28</v>
      </c>
      <c r="C43" s="229" t="s">
        <v>55</v>
      </c>
      <c r="D43" s="118">
        <v>5</v>
      </c>
      <c r="E43" s="37">
        <v>6</v>
      </c>
      <c r="F43" s="232">
        <v>10</v>
      </c>
      <c r="G43" s="227">
        <f aca="true" t="shared" si="26" ref="G43:G49">F43-E43</f>
        <v>4</v>
      </c>
      <c r="H43" s="126">
        <f aca="true" t="shared" si="27" ref="H43:H49">((F43/E43)*100)-100</f>
        <v>66.66666666666669</v>
      </c>
      <c r="I43" s="76" t="s">
        <v>78</v>
      </c>
      <c r="J43" s="181">
        <v>10</v>
      </c>
      <c r="K43" s="233">
        <f aca="true" t="shared" si="28" ref="K43:K49">J43-E43</f>
        <v>4</v>
      </c>
      <c r="L43" s="234">
        <f aca="true" t="shared" si="29" ref="L43:L49">((J43/E43)*100)-100</f>
        <v>66.66666666666669</v>
      </c>
      <c r="M43" s="205" t="s">
        <v>78</v>
      </c>
      <c r="N43" s="95" t="s">
        <v>28</v>
      </c>
      <c r="O43" s="21"/>
      <c r="P43" s="22"/>
      <c r="Q43" s="202" t="s">
        <v>28</v>
      </c>
      <c r="R43" s="229" t="s">
        <v>55</v>
      </c>
      <c r="S43" s="118">
        <v>5</v>
      </c>
      <c r="T43" s="37">
        <v>6</v>
      </c>
      <c r="U43" s="232">
        <v>149</v>
      </c>
      <c r="V43" s="227">
        <f aca="true" t="shared" si="30" ref="V43:V49">U43-T43</f>
        <v>143</v>
      </c>
      <c r="W43" s="126">
        <f aca="true" t="shared" si="31" ref="W43:W49">((U43/T43)*100)-100</f>
        <v>2383.333333333333</v>
      </c>
      <c r="X43" s="186" t="s">
        <v>78</v>
      </c>
      <c r="Y43" s="97">
        <v>150</v>
      </c>
      <c r="Z43" s="230">
        <f aca="true" t="shared" si="32" ref="Z43:Z49">Y43-T43</f>
        <v>144</v>
      </c>
      <c r="AA43" s="231">
        <f aca="true" t="shared" si="33" ref="AA43:AA49">((Y43/T43)*100)-100</f>
        <v>2400</v>
      </c>
      <c r="AB43" s="205" t="s">
        <v>78</v>
      </c>
      <c r="AC43" s="44" t="s">
        <v>28</v>
      </c>
      <c r="AD43" s="21"/>
    </row>
    <row r="44" spans="1:30" ht="14.25" customHeight="1">
      <c r="A44" s="22"/>
      <c r="B44" s="202" t="s">
        <v>26</v>
      </c>
      <c r="C44" s="229" t="s">
        <v>27</v>
      </c>
      <c r="D44" s="96">
        <v>60</v>
      </c>
      <c r="E44" s="40">
        <v>66</v>
      </c>
      <c r="F44" s="41">
        <v>60</v>
      </c>
      <c r="G44" s="71">
        <f t="shared" si="26"/>
        <v>-6</v>
      </c>
      <c r="H44" s="72">
        <f t="shared" si="27"/>
        <v>-9.090909090909093</v>
      </c>
      <c r="I44" s="75" t="s">
        <v>79</v>
      </c>
      <c r="J44" s="181">
        <v>180</v>
      </c>
      <c r="K44" s="192">
        <f t="shared" si="28"/>
        <v>114</v>
      </c>
      <c r="L44" s="184">
        <f t="shared" si="29"/>
        <v>172.7272727272727</v>
      </c>
      <c r="M44" s="205" t="s">
        <v>78</v>
      </c>
      <c r="N44" s="202" t="s">
        <v>26</v>
      </c>
      <c r="O44" s="242"/>
      <c r="P44" s="22"/>
      <c r="Q44" s="202" t="s">
        <v>26</v>
      </c>
      <c r="R44" s="229" t="s">
        <v>27</v>
      </c>
      <c r="S44" s="96">
        <v>50</v>
      </c>
      <c r="T44" s="40">
        <v>55</v>
      </c>
      <c r="U44" s="41">
        <v>50</v>
      </c>
      <c r="V44" s="71">
        <f t="shared" si="30"/>
        <v>-5</v>
      </c>
      <c r="W44" s="72">
        <f t="shared" si="31"/>
        <v>-9.090909090909093</v>
      </c>
      <c r="X44" s="75" t="s">
        <v>79</v>
      </c>
      <c r="Y44" s="97">
        <v>90</v>
      </c>
      <c r="Z44" s="98">
        <f t="shared" si="32"/>
        <v>35</v>
      </c>
      <c r="AA44" s="99">
        <f t="shared" si="33"/>
        <v>63.636363636363654</v>
      </c>
      <c r="AB44" s="205" t="s">
        <v>78</v>
      </c>
      <c r="AC44" s="44" t="s">
        <v>26</v>
      </c>
      <c r="AD44" s="21"/>
    </row>
    <row r="45" spans="1:30" ht="14.25" customHeight="1">
      <c r="A45" s="22"/>
      <c r="B45" s="202" t="s">
        <v>37</v>
      </c>
      <c r="C45" s="229" t="s">
        <v>38</v>
      </c>
      <c r="D45" s="96">
        <v>5</v>
      </c>
      <c r="E45" s="40">
        <v>6</v>
      </c>
      <c r="F45" s="77">
        <v>40</v>
      </c>
      <c r="G45" s="73">
        <f t="shared" si="26"/>
        <v>34</v>
      </c>
      <c r="H45" s="74">
        <f t="shared" si="27"/>
        <v>566.6666666666667</v>
      </c>
      <c r="I45" s="76" t="s">
        <v>78</v>
      </c>
      <c r="J45" s="181">
        <v>40</v>
      </c>
      <c r="K45" s="192">
        <f t="shared" si="28"/>
        <v>34</v>
      </c>
      <c r="L45" s="184">
        <f t="shared" si="29"/>
        <v>566.6666666666667</v>
      </c>
      <c r="M45" s="205" t="s">
        <v>78</v>
      </c>
      <c r="N45" s="44" t="s">
        <v>37</v>
      </c>
      <c r="O45" s="21"/>
      <c r="P45" s="22"/>
      <c r="Q45" s="202" t="s">
        <v>37</v>
      </c>
      <c r="R45" s="229" t="s">
        <v>38</v>
      </c>
      <c r="S45" s="96">
        <v>60</v>
      </c>
      <c r="T45" s="40">
        <v>66</v>
      </c>
      <c r="U45" s="77">
        <v>125</v>
      </c>
      <c r="V45" s="73">
        <f t="shared" si="30"/>
        <v>59</v>
      </c>
      <c r="W45" s="74">
        <f t="shared" si="31"/>
        <v>89.3939393939394</v>
      </c>
      <c r="X45" s="76" t="s">
        <v>78</v>
      </c>
      <c r="Y45" s="97">
        <v>125</v>
      </c>
      <c r="Z45" s="98">
        <f t="shared" si="32"/>
        <v>59</v>
      </c>
      <c r="AA45" s="99">
        <f t="shared" si="33"/>
        <v>89.3939393939394</v>
      </c>
      <c r="AB45" s="205" t="s">
        <v>78</v>
      </c>
      <c r="AC45" s="44" t="s">
        <v>37</v>
      </c>
      <c r="AD45" s="21"/>
    </row>
    <row r="46" spans="1:30" ht="14.25" customHeight="1">
      <c r="A46" s="22"/>
      <c r="B46" s="202" t="s">
        <v>42</v>
      </c>
      <c r="C46" s="229" t="s">
        <v>43</v>
      </c>
      <c r="D46" s="96">
        <v>18</v>
      </c>
      <c r="E46" s="40">
        <f>D46*1.1</f>
        <v>19.8</v>
      </c>
      <c r="F46" s="41">
        <v>18</v>
      </c>
      <c r="G46" s="71">
        <f t="shared" si="26"/>
        <v>-1.8000000000000007</v>
      </c>
      <c r="H46" s="72">
        <f t="shared" si="27"/>
        <v>-9.090909090909093</v>
      </c>
      <c r="I46" s="75" t="s">
        <v>79</v>
      </c>
      <c r="J46" s="181">
        <f>E46</f>
        <v>19.8</v>
      </c>
      <c r="K46" s="192">
        <f t="shared" si="28"/>
        <v>0</v>
      </c>
      <c r="L46" s="184">
        <f t="shared" si="29"/>
        <v>0</v>
      </c>
      <c r="M46" s="205" t="s">
        <v>78</v>
      </c>
      <c r="N46" s="44" t="s">
        <v>42</v>
      </c>
      <c r="O46" s="21"/>
      <c r="P46" s="22"/>
      <c r="Q46" s="202" t="s">
        <v>42</v>
      </c>
      <c r="R46" s="229" t="s">
        <v>43</v>
      </c>
      <c r="S46" s="96">
        <v>5</v>
      </c>
      <c r="T46" s="40">
        <v>6</v>
      </c>
      <c r="U46" s="41">
        <v>5</v>
      </c>
      <c r="V46" s="71">
        <f t="shared" si="30"/>
        <v>-1</v>
      </c>
      <c r="W46" s="72">
        <f t="shared" si="31"/>
        <v>-16.666666666666657</v>
      </c>
      <c r="X46" s="75" t="s">
        <v>79</v>
      </c>
      <c r="Y46" s="97">
        <v>80</v>
      </c>
      <c r="Z46" s="98">
        <f t="shared" si="32"/>
        <v>74</v>
      </c>
      <c r="AA46" s="99">
        <f t="shared" si="33"/>
        <v>1233.3333333333335</v>
      </c>
      <c r="AB46" s="205" t="s">
        <v>78</v>
      </c>
      <c r="AC46" s="44" t="s">
        <v>42</v>
      </c>
      <c r="AD46" s="21"/>
    </row>
    <row r="47" spans="1:30" ht="14.25" customHeight="1">
      <c r="A47" s="22"/>
      <c r="B47" s="202" t="s">
        <v>46</v>
      </c>
      <c r="C47" s="229" t="s">
        <v>47</v>
      </c>
      <c r="D47" s="96">
        <v>40</v>
      </c>
      <c r="E47" s="40">
        <f>D47*1.1</f>
        <v>44</v>
      </c>
      <c r="F47" s="77">
        <v>150</v>
      </c>
      <c r="G47" s="73">
        <f t="shared" si="26"/>
        <v>106</v>
      </c>
      <c r="H47" s="74">
        <f t="shared" si="27"/>
        <v>240.90909090909093</v>
      </c>
      <c r="I47" s="76" t="s">
        <v>78</v>
      </c>
      <c r="J47" s="181">
        <v>150</v>
      </c>
      <c r="K47" s="192">
        <f t="shared" si="28"/>
        <v>106</v>
      </c>
      <c r="L47" s="184">
        <f t="shared" si="29"/>
        <v>240.90909090909093</v>
      </c>
      <c r="M47" s="205" t="s">
        <v>78</v>
      </c>
      <c r="N47" s="202" t="s">
        <v>46</v>
      </c>
      <c r="O47" s="21"/>
      <c r="P47" s="22"/>
      <c r="Q47" s="202" t="s">
        <v>46</v>
      </c>
      <c r="R47" s="203" t="s">
        <v>47</v>
      </c>
      <c r="S47" s="96">
        <v>85</v>
      </c>
      <c r="T47" s="40">
        <v>94</v>
      </c>
      <c r="U47" s="77">
        <v>300</v>
      </c>
      <c r="V47" s="73">
        <f t="shared" si="30"/>
        <v>206</v>
      </c>
      <c r="W47" s="74">
        <f t="shared" si="31"/>
        <v>219.14893617021278</v>
      </c>
      <c r="X47" s="75" t="s">
        <v>79</v>
      </c>
      <c r="Y47" s="97">
        <v>300</v>
      </c>
      <c r="Z47" s="98">
        <f t="shared" si="32"/>
        <v>206</v>
      </c>
      <c r="AA47" s="99">
        <f t="shared" si="33"/>
        <v>219.14893617021278</v>
      </c>
      <c r="AB47" s="205" t="s">
        <v>78</v>
      </c>
      <c r="AC47" s="202" t="s">
        <v>46</v>
      </c>
      <c r="AD47" s="21"/>
    </row>
    <row r="48" spans="1:30" ht="14.25" customHeight="1">
      <c r="A48" s="22"/>
      <c r="B48" s="202" t="s">
        <v>48</v>
      </c>
      <c r="C48" s="229" t="s">
        <v>49</v>
      </c>
      <c r="D48" s="96">
        <v>35</v>
      </c>
      <c r="E48" s="40">
        <f>D48*1.1</f>
        <v>38.5</v>
      </c>
      <c r="F48" s="41">
        <v>35</v>
      </c>
      <c r="G48" s="71">
        <f t="shared" si="26"/>
        <v>-3.5</v>
      </c>
      <c r="H48" s="72">
        <f t="shared" si="27"/>
        <v>-9.090909090909093</v>
      </c>
      <c r="I48" s="75" t="s">
        <v>79</v>
      </c>
      <c r="J48" s="181">
        <v>40</v>
      </c>
      <c r="K48" s="192">
        <f t="shared" si="28"/>
        <v>1.5</v>
      </c>
      <c r="L48" s="184">
        <f t="shared" si="29"/>
        <v>3.896103896103881</v>
      </c>
      <c r="M48" s="205" t="s">
        <v>78</v>
      </c>
      <c r="N48" s="202" t="s">
        <v>48</v>
      </c>
      <c r="O48" s="21"/>
      <c r="P48" s="22"/>
      <c r="Q48" s="202" t="s">
        <v>48</v>
      </c>
      <c r="R48" s="229" t="s">
        <v>49</v>
      </c>
      <c r="S48" s="96">
        <v>35</v>
      </c>
      <c r="T48" s="40">
        <v>39</v>
      </c>
      <c r="U48" s="41">
        <v>35</v>
      </c>
      <c r="V48" s="71">
        <f t="shared" si="30"/>
        <v>-4</v>
      </c>
      <c r="W48" s="72">
        <f t="shared" si="31"/>
        <v>-10.256410256410248</v>
      </c>
      <c r="X48" s="75" t="s">
        <v>79</v>
      </c>
      <c r="Y48" s="97">
        <v>40</v>
      </c>
      <c r="Z48" s="98">
        <f t="shared" si="32"/>
        <v>1</v>
      </c>
      <c r="AA48" s="99">
        <f t="shared" si="33"/>
        <v>2.564102564102555</v>
      </c>
      <c r="AB48" s="205" t="s">
        <v>78</v>
      </c>
      <c r="AC48" s="44" t="s">
        <v>48</v>
      </c>
      <c r="AD48" s="21"/>
    </row>
    <row r="49" spans="1:30" ht="14.25" customHeight="1" thickBot="1">
      <c r="A49" s="22"/>
      <c r="B49" s="240" t="s">
        <v>35</v>
      </c>
      <c r="C49" s="241" t="s">
        <v>36</v>
      </c>
      <c r="D49" s="120">
        <v>5</v>
      </c>
      <c r="E49" s="50">
        <v>6</v>
      </c>
      <c r="F49" s="236">
        <v>10</v>
      </c>
      <c r="G49" s="130">
        <f t="shared" si="26"/>
        <v>4</v>
      </c>
      <c r="H49" s="127">
        <f t="shared" si="27"/>
        <v>66.66666666666669</v>
      </c>
      <c r="I49" s="133" t="s">
        <v>78</v>
      </c>
      <c r="J49" s="237">
        <v>10</v>
      </c>
      <c r="K49" s="129">
        <f t="shared" si="28"/>
        <v>4</v>
      </c>
      <c r="L49" s="116">
        <f t="shared" si="29"/>
        <v>66.66666666666669</v>
      </c>
      <c r="M49" s="206" t="s">
        <v>78</v>
      </c>
      <c r="N49" s="240" t="s">
        <v>35</v>
      </c>
      <c r="O49" s="21"/>
      <c r="P49" s="22"/>
      <c r="Q49" s="240" t="s">
        <v>35</v>
      </c>
      <c r="R49" s="241" t="s">
        <v>36</v>
      </c>
      <c r="S49" s="120">
        <v>50</v>
      </c>
      <c r="T49" s="50">
        <v>55</v>
      </c>
      <c r="U49" s="236">
        <v>200</v>
      </c>
      <c r="V49" s="130">
        <f t="shared" si="30"/>
        <v>145</v>
      </c>
      <c r="W49" s="127">
        <f t="shared" si="31"/>
        <v>263.6363636363636</v>
      </c>
      <c r="X49" s="133" t="s">
        <v>78</v>
      </c>
      <c r="Y49" s="237">
        <v>200</v>
      </c>
      <c r="Z49" s="129">
        <f t="shared" si="32"/>
        <v>145</v>
      </c>
      <c r="AA49" s="116">
        <f t="shared" si="33"/>
        <v>263.6363636363636</v>
      </c>
      <c r="AB49" s="206" t="s">
        <v>78</v>
      </c>
      <c r="AC49" s="240" t="s">
        <v>35</v>
      </c>
      <c r="AD49" s="21"/>
    </row>
    <row r="50" spans="1:30" ht="6" customHeight="1">
      <c r="A50" s="22"/>
      <c r="B50" s="16"/>
      <c r="C50" s="16"/>
      <c r="D50" s="18"/>
      <c r="E50" s="19"/>
      <c r="F50" s="18"/>
      <c r="G50" s="19"/>
      <c r="H50" s="19"/>
      <c r="I50" s="17"/>
      <c r="J50" s="18"/>
      <c r="K50" s="18"/>
      <c r="L50" s="19"/>
      <c r="M50" s="19"/>
      <c r="N50" s="22"/>
      <c r="O50" s="21"/>
      <c r="P50" s="22"/>
      <c r="Q50" s="16"/>
      <c r="R50" s="16"/>
      <c r="S50" s="17"/>
      <c r="T50" s="17"/>
      <c r="U50" s="18"/>
      <c r="V50" s="19"/>
      <c r="W50" s="19"/>
      <c r="X50" s="17"/>
      <c r="Y50" s="18"/>
      <c r="Z50" s="18"/>
      <c r="AA50" s="19"/>
      <c r="AB50" s="20"/>
      <c r="AC50" s="58"/>
      <c r="AD50" s="21"/>
    </row>
    <row r="51" spans="1:30" ht="14.25" customHeight="1">
      <c r="A51" s="23"/>
      <c r="B51" s="9"/>
      <c r="C51" s="9"/>
      <c r="D51" s="14"/>
      <c r="E51" s="12"/>
      <c r="F51" s="14"/>
      <c r="G51" s="12"/>
      <c r="H51" s="12"/>
      <c r="I51" s="4"/>
      <c r="J51" s="14"/>
      <c r="K51" s="14"/>
      <c r="L51" s="12"/>
      <c r="M51" s="12"/>
      <c r="N51" s="34">
        <v>1</v>
      </c>
      <c r="O51" s="24"/>
      <c r="P51" s="23"/>
      <c r="Q51" s="9"/>
      <c r="R51" s="9"/>
      <c r="S51" s="12"/>
      <c r="T51" s="12"/>
      <c r="U51" s="14"/>
      <c r="V51" s="12"/>
      <c r="W51" s="12"/>
      <c r="X51" s="4"/>
      <c r="Y51" s="14"/>
      <c r="Z51" s="14"/>
      <c r="AA51" s="12"/>
      <c r="AB51" s="13"/>
      <c r="AC51" s="34">
        <v>2</v>
      </c>
      <c r="AD51" s="24"/>
    </row>
    <row r="52" spans="2:21" ht="18" customHeight="1" thickBot="1">
      <c r="B52" s="2" t="s">
        <v>56</v>
      </c>
      <c r="C52" s="1"/>
      <c r="D52" s="1"/>
      <c r="E52" s="1"/>
      <c r="Q52" s="2" t="s">
        <v>56</v>
      </c>
      <c r="R52" s="1"/>
      <c r="S52" s="1"/>
      <c r="T52" s="1"/>
      <c r="U52" s="1"/>
    </row>
    <row r="53" spans="2:29" ht="19.5" customHeight="1" thickBot="1">
      <c r="B53" s="321" t="s">
        <v>71</v>
      </c>
      <c r="C53" s="327"/>
      <c r="D53" s="327"/>
      <c r="E53" s="327"/>
      <c r="F53" s="327"/>
      <c r="G53" s="327"/>
      <c r="H53" s="327"/>
      <c r="I53" s="327"/>
      <c r="J53" s="327"/>
      <c r="K53" s="327"/>
      <c r="L53" s="328"/>
      <c r="M53" s="51"/>
      <c r="N53" s="6"/>
      <c r="Q53" s="321" t="s">
        <v>71</v>
      </c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8"/>
      <c r="AC53" s="6"/>
    </row>
    <row r="54" spans="2:29" ht="5.25" customHeight="1">
      <c r="B54" s="8"/>
      <c r="C54" s="7"/>
      <c r="D54" s="7"/>
      <c r="E54" s="7"/>
      <c r="F54" s="7"/>
      <c r="G54" s="7"/>
      <c r="H54" s="7"/>
      <c r="I54" s="7"/>
      <c r="J54" s="7"/>
      <c r="K54" s="6"/>
      <c r="L54" s="6"/>
      <c r="M54" s="6"/>
      <c r="N54" s="6"/>
      <c r="Q54" s="8"/>
      <c r="R54" s="7"/>
      <c r="S54" s="7"/>
      <c r="T54" s="7"/>
      <c r="U54" s="7"/>
      <c r="V54" s="7"/>
      <c r="W54" s="7"/>
      <c r="X54" s="7"/>
      <c r="Y54" s="6"/>
      <c r="Z54" s="6"/>
      <c r="AA54" s="6"/>
      <c r="AB54" s="6"/>
      <c r="AC54" s="6"/>
    </row>
    <row r="55" spans="1:30" ht="5.25" customHeight="1">
      <c r="A55" s="22"/>
      <c r="B55" s="29"/>
      <c r="C55" s="29"/>
      <c r="D55" s="29"/>
      <c r="E55" s="29"/>
      <c r="F55" s="21"/>
      <c r="G55" s="21"/>
      <c r="H55" s="21"/>
      <c r="I55" s="21"/>
      <c r="J55" s="21"/>
      <c r="K55" s="21"/>
      <c r="L55" s="21"/>
      <c r="M55" s="21"/>
      <c r="N55" s="21"/>
      <c r="O55" s="22"/>
      <c r="P55" s="22"/>
      <c r="Q55" s="29"/>
      <c r="R55" s="29"/>
      <c r="S55" s="29"/>
      <c r="T55" s="29"/>
      <c r="U55" s="29"/>
      <c r="V55" s="21"/>
      <c r="W55" s="21"/>
      <c r="X55" s="21"/>
      <c r="Y55" s="21"/>
      <c r="Z55" s="21"/>
      <c r="AA55" s="21"/>
      <c r="AB55" s="21"/>
      <c r="AC55" s="21"/>
      <c r="AD55" s="22"/>
    </row>
    <row r="56" spans="1:30" ht="14.25" customHeight="1">
      <c r="A56" s="22"/>
      <c r="B56" s="3" t="s">
        <v>75</v>
      </c>
      <c r="C56" s="3"/>
      <c r="D56" s="3"/>
      <c r="E56" s="3"/>
      <c r="F56" s="5"/>
      <c r="G56" s="5"/>
      <c r="H56" s="5"/>
      <c r="I56" s="5"/>
      <c r="J56" s="5"/>
      <c r="K56" s="5"/>
      <c r="L56" s="5"/>
      <c r="M56" s="5"/>
      <c r="N56" s="5"/>
      <c r="O56" s="22"/>
      <c r="P56" s="22"/>
      <c r="Q56" s="3" t="s">
        <v>75</v>
      </c>
      <c r="R56" s="3"/>
      <c r="S56" s="3"/>
      <c r="T56" s="3"/>
      <c r="U56" s="3"/>
      <c r="V56" s="5"/>
      <c r="W56" s="5"/>
      <c r="X56" s="5"/>
      <c r="Y56" s="5"/>
      <c r="Z56" s="5"/>
      <c r="AA56" s="5"/>
      <c r="AB56" s="5"/>
      <c r="AC56" s="5"/>
      <c r="AD56" s="22"/>
    </row>
    <row r="57" spans="1:30" ht="7.5" customHeight="1" thickBot="1">
      <c r="A57" s="22"/>
      <c r="B57" s="9"/>
      <c r="C57" s="9"/>
      <c r="D57" s="14"/>
      <c r="E57" s="12"/>
      <c r="F57" s="14"/>
      <c r="G57" s="12"/>
      <c r="H57" s="12"/>
      <c r="I57" s="4"/>
      <c r="J57" s="14"/>
      <c r="K57" s="14"/>
      <c r="L57" s="12"/>
      <c r="M57" s="12"/>
      <c r="N57" s="13"/>
      <c r="O57" s="21"/>
      <c r="P57" s="22"/>
      <c r="Q57" s="9"/>
      <c r="R57" s="9"/>
      <c r="S57" s="12"/>
      <c r="T57" s="12"/>
      <c r="U57" s="14"/>
      <c r="V57" s="12"/>
      <c r="W57" s="12"/>
      <c r="X57" s="4"/>
      <c r="Y57" s="14"/>
      <c r="Z57" s="14"/>
      <c r="AA57" s="12"/>
      <c r="AB57" s="13"/>
      <c r="AC57" s="13"/>
      <c r="AD57" s="21"/>
    </row>
    <row r="58" spans="1:30" ht="14.25" customHeight="1" thickBot="1">
      <c r="A58" s="22"/>
      <c r="B58" s="312" t="s">
        <v>0</v>
      </c>
      <c r="C58" s="318" t="s">
        <v>1</v>
      </c>
      <c r="D58" s="321" t="s">
        <v>61</v>
      </c>
      <c r="E58" s="322"/>
      <c r="F58" s="322"/>
      <c r="G58" s="322"/>
      <c r="H58" s="322"/>
      <c r="I58" s="323"/>
      <c r="J58" s="323"/>
      <c r="K58" s="323"/>
      <c r="L58" s="323"/>
      <c r="M58" s="324"/>
      <c r="N58" s="312" t="s">
        <v>0</v>
      </c>
      <c r="O58" s="21"/>
      <c r="P58" s="22"/>
      <c r="Q58" s="312" t="s">
        <v>0</v>
      </c>
      <c r="R58" s="318" t="s">
        <v>1</v>
      </c>
      <c r="S58" s="321" t="s">
        <v>65</v>
      </c>
      <c r="T58" s="322"/>
      <c r="U58" s="322"/>
      <c r="V58" s="322"/>
      <c r="W58" s="322"/>
      <c r="X58" s="323"/>
      <c r="Y58" s="323"/>
      <c r="Z58" s="323"/>
      <c r="AA58" s="323"/>
      <c r="AB58" s="324"/>
      <c r="AC58" s="312" t="s">
        <v>0</v>
      </c>
      <c r="AD58" s="21"/>
    </row>
    <row r="59" spans="1:30" ht="14.25" customHeight="1" thickBot="1">
      <c r="A59" s="22"/>
      <c r="B59" s="313"/>
      <c r="C59" s="319"/>
      <c r="D59" s="325" t="s">
        <v>70</v>
      </c>
      <c r="E59" s="308" t="s">
        <v>72</v>
      </c>
      <c r="F59" s="310" t="s">
        <v>69</v>
      </c>
      <c r="G59" s="330" t="s">
        <v>54</v>
      </c>
      <c r="H59" s="331"/>
      <c r="I59" s="308" t="s">
        <v>57</v>
      </c>
      <c r="J59" s="329" t="s">
        <v>73</v>
      </c>
      <c r="K59" s="330" t="s">
        <v>74</v>
      </c>
      <c r="L59" s="331"/>
      <c r="M59" s="308" t="s">
        <v>57</v>
      </c>
      <c r="N59" s="313"/>
      <c r="O59" s="26"/>
      <c r="P59" s="22"/>
      <c r="Q59" s="313"/>
      <c r="R59" s="319"/>
      <c r="S59" s="325" t="s">
        <v>70</v>
      </c>
      <c r="T59" s="308" t="s">
        <v>72</v>
      </c>
      <c r="U59" s="310" t="s">
        <v>69</v>
      </c>
      <c r="V59" s="330" t="s">
        <v>54</v>
      </c>
      <c r="W59" s="331"/>
      <c r="X59" s="308" t="s">
        <v>57</v>
      </c>
      <c r="Y59" s="329" t="s">
        <v>73</v>
      </c>
      <c r="Z59" s="330" t="s">
        <v>74</v>
      </c>
      <c r="AA59" s="331"/>
      <c r="AB59" s="308" t="s">
        <v>57</v>
      </c>
      <c r="AC59" s="313"/>
      <c r="AD59" s="21"/>
    </row>
    <row r="60" spans="1:30" ht="31.5" customHeight="1" thickBot="1">
      <c r="A60" s="22"/>
      <c r="B60" s="314"/>
      <c r="C60" s="320"/>
      <c r="D60" s="326"/>
      <c r="E60" s="309"/>
      <c r="F60" s="311"/>
      <c r="G60" s="11" t="s">
        <v>52</v>
      </c>
      <c r="H60" s="10" t="s">
        <v>53</v>
      </c>
      <c r="I60" s="309"/>
      <c r="J60" s="309"/>
      <c r="K60" s="11" t="s">
        <v>52</v>
      </c>
      <c r="L60" s="10" t="s">
        <v>53</v>
      </c>
      <c r="M60" s="309"/>
      <c r="N60" s="314"/>
      <c r="O60" s="27"/>
      <c r="P60" s="22"/>
      <c r="Q60" s="314"/>
      <c r="R60" s="320"/>
      <c r="S60" s="326"/>
      <c r="T60" s="309"/>
      <c r="U60" s="311"/>
      <c r="V60" s="11" t="s">
        <v>52</v>
      </c>
      <c r="W60" s="10" t="s">
        <v>53</v>
      </c>
      <c r="X60" s="309"/>
      <c r="Y60" s="309"/>
      <c r="Z60" s="11" t="s">
        <v>52</v>
      </c>
      <c r="AA60" s="10" t="s">
        <v>53</v>
      </c>
      <c r="AB60" s="309"/>
      <c r="AC60" s="314"/>
      <c r="AD60" s="21"/>
    </row>
    <row r="61" spans="1:32" ht="14.25" customHeight="1" thickBot="1">
      <c r="A61" s="22"/>
      <c r="B61" s="238" t="s">
        <v>50</v>
      </c>
      <c r="C61" s="239" t="s">
        <v>51</v>
      </c>
      <c r="D61" s="118">
        <v>300</v>
      </c>
      <c r="E61" s="69">
        <f aca="true" t="shared" si="34" ref="E61:E69">D61*1.1</f>
        <v>330</v>
      </c>
      <c r="F61" s="89">
        <v>300</v>
      </c>
      <c r="G61" s="89">
        <f>F61-E61</f>
        <v>-30</v>
      </c>
      <c r="H61" s="143">
        <f>((F61/E61)-1)*100</f>
        <v>-9.090909090909093</v>
      </c>
      <c r="I61" s="89" t="s">
        <v>79</v>
      </c>
      <c r="J61" s="187">
        <v>330</v>
      </c>
      <c r="K61" s="187">
        <f aca="true" t="shared" si="35" ref="K61:K67">J61-E61</f>
        <v>0</v>
      </c>
      <c r="L61" s="180">
        <f aca="true" t="shared" si="36" ref="L61:L67">((J61/E61)-1)*100</f>
        <v>0</v>
      </c>
      <c r="M61" s="95" t="s">
        <v>78</v>
      </c>
      <c r="N61" s="95" t="s">
        <v>50</v>
      </c>
      <c r="O61" s="54"/>
      <c r="P61" s="54"/>
      <c r="Q61" s="202" t="s">
        <v>50</v>
      </c>
      <c r="R61" s="229" t="s">
        <v>51</v>
      </c>
      <c r="S61" s="118">
        <v>30</v>
      </c>
      <c r="T61" s="69">
        <v>33</v>
      </c>
      <c r="U61" s="89">
        <v>30</v>
      </c>
      <c r="V61" s="89">
        <f>U61-T61</f>
        <v>-3</v>
      </c>
      <c r="W61" s="143">
        <f>((U61/T61)-1)*100</f>
        <v>-9.090909090909093</v>
      </c>
      <c r="X61" s="75" t="s">
        <v>79</v>
      </c>
      <c r="Y61" s="187">
        <v>35</v>
      </c>
      <c r="Z61" s="187">
        <f aca="true" t="shared" si="37" ref="Z61:Z66">Y61-T61</f>
        <v>2</v>
      </c>
      <c r="AA61" s="180">
        <f aca="true" t="shared" si="38" ref="AA61:AA66">((Y61/T61)-1)*100</f>
        <v>6.060606060606055</v>
      </c>
      <c r="AB61" s="95" t="s">
        <v>78</v>
      </c>
      <c r="AC61" s="202" t="s">
        <v>50</v>
      </c>
      <c r="AD61" s="22"/>
      <c r="AF61" s="298"/>
    </row>
    <row r="62" spans="1:30" ht="14.25" customHeight="1">
      <c r="A62" s="22"/>
      <c r="B62" s="202" t="s">
        <v>40</v>
      </c>
      <c r="C62" s="229" t="s">
        <v>41</v>
      </c>
      <c r="D62" s="96">
        <v>700</v>
      </c>
      <c r="E62" s="154">
        <f t="shared" si="34"/>
        <v>770.0000000000001</v>
      </c>
      <c r="F62" s="160">
        <v>700</v>
      </c>
      <c r="G62" s="75">
        <f>F62-E62</f>
        <v>-70.00000000000011</v>
      </c>
      <c r="H62" s="145">
        <f>((F62/E62)-1)*100</f>
        <v>-9.090909090909104</v>
      </c>
      <c r="I62" s="75" t="s">
        <v>79</v>
      </c>
      <c r="J62" s="189">
        <v>1700</v>
      </c>
      <c r="K62" s="189">
        <f t="shared" si="35"/>
        <v>929.9999999999999</v>
      </c>
      <c r="L62" s="184">
        <f t="shared" si="36"/>
        <v>120.77922077922074</v>
      </c>
      <c r="M62" s="44" t="s">
        <v>78</v>
      </c>
      <c r="N62" s="44" t="s">
        <v>40</v>
      </c>
      <c r="O62" s="54"/>
      <c r="P62" s="54"/>
      <c r="Q62" s="202" t="s">
        <v>40</v>
      </c>
      <c r="R62" s="229" t="s">
        <v>41</v>
      </c>
      <c r="S62" s="96">
        <v>46</v>
      </c>
      <c r="T62" s="154">
        <v>51</v>
      </c>
      <c r="U62" s="160">
        <v>46</v>
      </c>
      <c r="V62" s="75">
        <f>U62-T62</f>
        <v>-5</v>
      </c>
      <c r="W62" s="145">
        <f>((U62/T62)-1)*100</f>
        <v>-9.80392156862745</v>
      </c>
      <c r="X62" s="75" t="s">
        <v>79</v>
      </c>
      <c r="Y62" s="189">
        <v>80</v>
      </c>
      <c r="Z62" s="189">
        <f t="shared" si="37"/>
        <v>29</v>
      </c>
      <c r="AA62" s="184">
        <f t="shared" si="38"/>
        <v>56.86274509803921</v>
      </c>
      <c r="AB62" s="44" t="s">
        <v>78</v>
      </c>
      <c r="AC62" s="44" t="s">
        <v>40</v>
      </c>
      <c r="AD62" s="22"/>
    </row>
    <row r="63" spans="1:30" ht="14.25" customHeight="1">
      <c r="A63" s="22"/>
      <c r="B63" s="202" t="s">
        <v>14</v>
      </c>
      <c r="C63" s="229" t="s">
        <v>15</v>
      </c>
      <c r="D63" s="61">
        <v>1971</v>
      </c>
      <c r="E63" s="154">
        <f t="shared" si="34"/>
        <v>2168.1000000000004</v>
      </c>
      <c r="F63" s="192">
        <v>2844</v>
      </c>
      <c r="G63" s="76">
        <f aca="true" t="shared" si="39" ref="G63:G69">F63-E63</f>
        <v>675.8999999999996</v>
      </c>
      <c r="H63" s="182">
        <f aca="true" t="shared" si="40" ref="H63:H69">((F63/E63)-1)*100</f>
        <v>31.174761311747588</v>
      </c>
      <c r="I63" s="76" t="s">
        <v>78</v>
      </c>
      <c r="J63" s="151"/>
      <c r="K63" s="171">
        <f t="shared" si="35"/>
        <v>-2168.1000000000004</v>
      </c>
      <c r="L63" s="149">
        <f t="shared" si="36"/>
        <v>-100</v>
      </c>
      <c r="M63" s="44" t="s">
        <v>78</v>
      </c>
      <c r="N63" s="44" t="s">
        <v>14</v>
      </c>
      <c r="O63" s="54"/>
      <c r="P63" s="54"/>
      <c r="Q63" s="202" t="s">
        <v>14</v>
      </c>
      <c r="R63" s="229" t="s">
        <v>15</v>
      </c>
      <c r="S63" s="61">
        <v>15</v>
      </c>
      <c r="T63" s="154">
        <v>17</v>
      </c>
      <c r="U63" s="192">
        <v>22</v>
      </c>
      <c r="V63" s="76">
        <f>U63-T63</f>
        <v>5</v>
      </c>
      <c r="W63" s="182">
        <f>((U63/T63)-1)*100</f>
        <v>29.41176470588236</v>
      </c>
      <c r="X63" s="76" t="s">
        <v>78</v>
      </c>
      <c r="Y63" s="151"/>
      <c r="Z63" s="189">
        <f t="shared" si="37"/>
        <v>-17</v>
      </c>
      <c r="AA63" s="184">
        <f t="shared" si="38"/>
        <v>-100</v>
      </c>
      <c r="AB63" s="44" t="s">
        <v>78</v>
      </c>
      <c r="AC63" s="44" t="s">
        <v>14</v>
      </c>
      <c r="AD63" s="22"/>
    </row>
    <row r="64" spans="1:30" ht="14.25" customHeight="1">
      <c r="A64" s="22"/>
      <c r="B64" s="202" t="s">
        <v>39</v>
      </c>
      <c r="C64" s="229" t="s">
        <v>77</v>
      </c>
      <c r="D64" s="61">
        <v>330</v>
      </c>
      <c r="E64" s="154">
        <f t="shared" si="34"/>
        <v>363.00000000000006</v>
      </c>
      <c r="F64" s="160">
        <v>346</v>
      </c>
      <c r="G64" s="75">
        <f t="shared" si="39"/>
        <v>-17.000000000000057</v>
      </c>
      <c r="H64" s="145">
        <f t="shared" si="40"/>
        <v>-4.683195592286515</v>
      </c>
      <c r="I64" s="75" t="s">
        <v>79</v>
      </c>
      <c r="J64" s="189">
        <v>363</v>
      </c>
      <c r="K64" s="189">
        <f t="shared" si="35"/>
        <v>0</v>
      </c>
      <c r="L64" s="184">
        <f t="shared" si="36"/>
        <v>-1.1102230246251565E-14</v>
      </c>
      <c r="M64" s="44"/>
      <c r="N64" s="94" t="s">
        <v>39</v>
      </c>
      <c r="O64" s="54"/>
      <c r="P64" s="54"/>
      <c r="Q64" s="202" t="s">
        <v>39</v>
      </c>
      <c r="R64" s="229" t="s">
        <v>77</v>
      </c>
      <c r="S64" s="96">
        <v>0</v>
      </c>
      <c r="T64" s="154" t="s">
        <v>94</v>
      </c>
      <c r="U64" s="192">
        <v>12</v>
      </c>
      <c r="V64" s="154" t="s">
        <v>94</v>
      </c>
      <c r="W64" s="154" t="s">
        <v>94</v>
      </c>
      <c r="X64" s="154" t="s">
        <v>94</v>
      </c>
      <c r="Y64" s="295">
        <v>12</v>
      </c>
      <c r="Z64" s="154" t="s">
        <v>94</v>
      </c>
      <c r="AA64" s="154" t="s">
        <v>94</v>
      </c>
      <c r="AB64" s="297" t="s">
        <v>113</v>
      </c>
      <c r="AC64" s="44" t="s">
        <v>39</v>
      </c>
      <c r="AD64" s="22"/>
    </row>
    <row r="65" spans="1:30" ht="14.25" customHeight="1">
      <c r="A65" s="22"/>
      <c r="B65" s="94" t="s">
        <v>29</v>
      </c>
      <c r="C65" s="249" t="s">
        <v>30</v>
      </c>
      <c r="D65" s="61">
        <v>1600</v>
      </c>
      <c r="E65" s="154">
        <f t="shared" si="34"/>
        <v>1760.0000000000002</v>
      </c>
      <c r="F65" s="160"/>
      <c r="G65" s="75">
        <f t="shared" si="39"/>
        <v>-1760.0000000000002</v>
      </c>
      <c r="H65" s="145">
        <f t="shared" si="40"/>
        <v>-100</v>
      </c>
      <c r="I65" s="70"/>
      <c r="J65" s="151"/>
      <c r="K65" s="171">
        <f t="shared" si="35"/>
        <v>-1760.0000000000002</v>
      </c>
      <c r="L65" s="149">
        <f t="shared" si="36"/>
        <v>-100</v>
      </c>
      <c r="M65" s="44"/>
      <c r="N65" s="94" t="s">
        <v>29</v>
      </c>
      <c r="O65" s="54"/>
      <c r="P65" s="54"/>
      <c r="Q65" s="94" t="s">
        <v>29</v>
      </c>
      <c r="R65" s="244" t="s">
        <v>30</v>
      </c>
      <c r="S65" s="61">
        <v>20</v>
      </c>
      <c r="T65" s="154">
        <v>22</v>
      </c>
      <c r="U65" s="160"/>
      <c r="V65" s="75">
        <f>U65-T65</f>
        <v>-22</v>
      </c>
      <c r="W65" s="145">
        <f>((U65/T65)-1)*100</f>
        <v>-100</v>
      </c>
      <c r="X65" s="70"/>
      <c r="Y65" s="151"/>
      <c r="Z65" s="189">
        <f t="shared" si="37"/>
        <v>-22</v>
      </c>
      <c r="AA65" s="184">
        <f t="shared" si="38"/>
        <v>-100</v>
      </c>
      <c r="AB65" s="296"/>
      <c r="AC65" s="94" t="s">
        <v>29</v>
      </c>
      <c r="AD65" s="22"/>
    </row>
    <row r="66" spans="1:30" ht="14.25" customHeight="1">
      <c r="A66" s="22"/>
      <c r="B66" s="202" t="s">
        <v>16</v>
      </c>
      <c r="C66" s="229" t="s">
        <v>17</v>
      </c>
      <c r="D66" s="61">
        <v>1550</v>
      </c>
      <c r="E66" s="154">
        <f t="shared" si="34"/>
        <v>1705.0000000000002</v>
      </c>
      <c r="F66" s="192">
        <v>1705</v>
      </c>
      <c r="G66" s="76">
        <f t="shared" si="39"/>
        <v>0</v>
      </c>
      <c r="H66" s="182">
        <f t="shared" si="40"/>
        <v>-1.1102230246251565E-14</v>
      </c>
      <c r="I66" s="76" t="s">
        <v>78</v>
      </c>
      <c r="J66" s="189">
        <v>1705</v>
      </c>
      <c r="K66" s="189">
        <f t="shared" si="35"/>
        <v>0</v>
      </c>
      <c r="L66" s="184">
        <f t="shared" si="36"/>
        <v>-1.1102230246251565E-14</v>
      </c>
      <c r="M66" s="44" t="s">
        <v>78</v>
      </c>
      <c r="N66" s="44" t="s">
        <v>16</v>
      </c>
      <c r="O66" s="54"/>
      <c r="P66" s="54"/>
      <c r="Q66" s="202" t="s">
        <v>16</v>
      </c>
      <c r="R66" s="229" t="s">
        <v>17</v>
      </c>
      <c r="S66" s="61">
        <v>30</v>
      </c>
      <c r="T66" s="154">
        <v>33</v>
      </c>
      <c r="U66" s="192">
        <v>33</v>
      </c>
      <c r="V66" s="76">
        <f>U66-T66</f>
        <v>0</v>
      </c>
      <c r="W66" s="182">
        <f>((U66/T66)-1)*100</f>
        <v>0</v>
      </c>
      <c r="X66" s="76"/>
      <c r="Y66" s="189"/>
      <c r="Z66" s="189">
        <f t="shared" si="37"/>
        <v>-33</v>
      </c>
      <c r="AA66" s="184">
        <f t="shared" si="38"/>
        <v>-100</v>
      </c>
      <c r="AB66" s="44" t="s">
        <v>78</v>
      </c>
      <c r="AC66" s="44" t="s">
        <v>16</v>
      </c>
      <c r="AD66" s="22"/>
    </row>
    <row r="67" spans="1:30" ht="14.25" customHeight="1">
      <c r="A67" s="22"/>
      <c r="B67" s="252" t="s">
        <v>44</v>
      </c>
      <c r="C67" s="266" t="s">
        <v>45</v>
      </c>
      <c r="D67" s="61">
        <v>80</v>
      </c>
      <c r="E67" s="154">
        <f t="shared" si="34"/>
        <v>88</v>
      </c>
      <c r="F67" s="160">
        <v>67</v>
      </c>
      <c r="G67" s="75">
        <f t="shared" si="39"/>
        <v>-21</v>
      </c>
      <c r="H67" s="145">
        <f t="shared" si="40"/>
        <v>-23.863636363636363</v>
      </c>
      <c r="I67" s="75" t="s">
        <v>79</v>
      </c>
      <c r="J67" s="265">
        <v>67</v>
      </c>
      <c r="K67" s="171">
        <f t="shared" si="35"/>
        <v>-21</v>
      </c>
      <c r="L67" s="149">
        <f t="shared" si="36"/>
        <v>-23.863636363636363</v>
      </c>
      <c r="M67" s="252" t="s">
        <v>107</v>
      </c>
      <c r="N67" s="252" t="s">
        <v>44</v>
      </c>
      <c r="O67" s="54"/>
      <c r="P67" s="54"/>
      <c r="Q67" s="268" t="s">
        <v>44</v>
      </c>
      <c r="R67" s="269" t="s">
        <v>45</v>
      </c>
      <c r="S67" s="221">
        <v>0</v>
      </c>
      <c r="T67" s="154" t="s">
        <v>94</v>
      </c>
      <c r="U67" s="154">
        <v>0</v>
      </c>
      <c r="V67" s="154" t="s">
        <v>94</v>
      </c>
      <c r="W67" s="154" t="s">
        <v>94</v>
      </c>
      <c r="X67" s="154" t="s">
        <v>94</v>
      </c>
      <c r="Y67" s="193"/>
      <c r="Z67" s="154" t="s">
        <v>94</v>
      </c>
      <c r="AA67" s="154" t="s">
        <v>94</v>
      </c>
      <c r="AB67" s="56"/>
      <c r="AC67" s="94" t="s">
        <v>44</v>
      </c>
      <c r="AD67" s="22"/>
    </row>
    <row r="68" spans="1:30" ht="14.25" customHeight="1">
      <c r="A68" s="22"/>
      <c r="B68" s="202" t="s">
        <v>22</v>
      </c>
      <c r="C68" s="229" t="s">
        <v>23</v>
      </c>
      <c r="D68" s="61">
        <v>1757</v>
      </c>
      <c r="E68" s="154">
        <v>1933</v>
      </c>
      <c r="F68" s="160">
        <v>1932</v>
      </c>
      <c r="G68" s="75">
        <f t="shared" si="39"/>
        <v>-1</v>
      </c>
      <c r="H68" s="145">
        <f t="shared" si="40"/>
        <v>-0.05173305742369738</v>
      </c>
      <c r="I68" s="75" t="s">
        <v>79</v>
      </c>
      <c r="J68" s="189">
        <v>1933</v>
      </c>
      <c r="K68" s="189">
        <f>J68-E68</f>
        <v>0</v>
      </c>
      <c r="L68" s="184">
        <f>((J68/E68)-1)*100</f>
        <v>0</v>
      </c>
      <c r="M68" s="44" t="s">
        <v>78</v>
      </c>
      <c r="N68" s="44" t="s">
        <v>22</v>
      </c>
      <c r="O68" s="54"/>
      <c r="P68" s="54"/>
      <c r="Q68" s="202" t="s">
        <v>22</v>
      </c>
      <c r="R68" s="229" t="s">
        <v>23</v>
      </c>
      <c r="S68" s="61">
        <v>11</v>
      </c>
      <c r="T68" s="70">
        <v>12</v>
      </c>
      <c r="U68" s="192">
        <v>16</v>
      </c>
      <c r="V68" s="76">
        <f>U68-T68</f>
        <v>4</v>
      </c>
      <c r="W68" s="182">
        <f>((U68/T68)-1)*100</f>
        <v>33.33333333333333</v>
      </c>
      <c r="X68" s="76" t="s">
        <v>78</v>
      </c>
      <c r="Y68" s="189">
        <v>13</v>
      </c>
      <c r="Z68" s="189">
        <f>Y68-T68</f>
        <v>1</v>
      </c>
      <c r="AA68" s="184">
        <f>((Y68/T68)-1)*100</f>
        <v>8.333333333333325</v>
      </c>
      <c r="AB68" s="44" t="s">
        <v>78</v>
      </c>
      <c r="AC68" s="44" t="s">
        <v>22</v>
      </c>
      <c r="AD68" s="22"/>
    </row>
    <row r="69" spans="1:30" ht="14.25" customHeight="1" thickBot="1">
      <c r="A69" s="22"/>
      <c r="B69" s="240" t="s">
        <v>33</v>
      </c>
      <c r="C69" s="241" t="s">
        <v>34</v>
      </c>
      <c r="D69" s="62">
        <v>720</v>
      </c>
      <c r="E69" s="194">
        <f t="shared" si="34"/>
        <v>792.0000000000001</v>
      </c>
      <c r="F69" s="197">
        <v>720</v>
      </c>
      <c r="G69" s="134">
        <f t="shared" si="39"/>
        <v>-72.00000000000011</v>
      </c>
      <c r="H69" s="173">
        <f t="shared" si="40"/>
        <v>-9.090909090909104</v>
      </c>
      <c r="I69" s="134" t="s">
        <v>79</v>
      </c>
      <c r="J69" s="190">
        <v>800</v>
      </c>
      <c r="K69" s="190">
        <f>J69-E69</f>
        <v>7.999999999999886</v>
      </c>
      <c r="L69" s="191">
        <f>((J69/E69)-1)*100</f>
        <v>1.0101010101009944</v>
      </c>
      <c r="M69" s="46" t="s">
        <v>78</v>
      </c>
      <c r="N69" s="240" t="s">
        <v>33</v>
      </c>
      <c r="O69" s="54"/>
      <c r="P69" s="54"/>
      <c r="Q69" s="240" t="s">
        <v>33</v>
      </c>
      <c r="R69" s="241" t="s">
        <v>34</v>
      </c>
      <c r="S69" s="62">
        <v>20</v>
      </c>
      <c r="T69" s="194">
        <v>22</v>
      </c>
      <c r="U69" s="197">
        <v>20</v>
      </c>
      <c r="V69" s="134">
        <f>U69-T69</f>
        <v>-2</v>
      </c>
      <c r="W69" s="173">
        <f>((U69/T69)-1)*100</f>
        <v>-9.090909090909093</v>
      </c>
      <c r="X69" s="134" t="s">
        <v>79</v>
      </c>
      <c r="Y69" s="190">
        <v>50</v>
      </c>
      <c r="Z69" s="190">
        <f>Y69-T69</f>
        <v>28</v>
      </c>
      <c r="AA69" s="191">
        <f>((Y69/T69)-1)*100</f>
        <v>127.2727272727273</v>
      </c>
      <c r="AB69" s="206" t="s">
        <v>78</v>
      </c>
      <c r="AC69" s="46" t="s">
        <v>33</v>
      </c>
      <c r="AD69" s="22"/>
    </row>
    <row r="70" spans="1:30" ht="5.25" customHeight="1" thickBot="1">
      <c r="A70" s="22"/>
      <c r="B70" s="9"/>
      <c r="C70" s="9"/>
      <c r="D70" s="14"/>
      <c r="E70" s="12"/>
      <c r="F70" s="14"/>
      <c r="G70" s="12"/>
      <c r="H70" s="12"/>
      <c r="I70" s="4"/>
      <c r="J70" s="14"/>
      <c r="K70" s="14"/>
      <c r="L70" s="12"/>
      <c r="M70" s="12"/>
      <c r="N70" s="13"/>
      <c r="O70" s="21"/>
      <c r="P70" s="22"/>
      <c r="Q70" s="9"/>
      <c r="R70" s="9"/>
      <c r="S70" s="12"/>
      <c r="T70" s="12"/>
      <c r="U70" s="14"/>
      <c r="V70" s="12"/>
      <c r="W70" s="12"/>
      <c r="X70" s="4"/>
      <c r="Y70" s="14"/>
      <c r="Z70" s="14"/>
      <c r="AA70" s="12"/>
      <c r="AB70" s="13"/>
      <c r="AC70" s="13"/>
      <c r="AD70" s="21"/>
    </row>
    <row r="71" spans="1:30" ht="14.25" customHeight="1" thickBot="1">
      <c r="A71" s="22"/>
      <c r="B71" s="312" t="s">
        <v>0</v>
      </c>
      <c r="C71" s="318" t="s">
        <v>1</v>
      </c>
      <c r="D71" s="321" t="s">
        <v>62</v>
      </c>
      <c r="E71" s="322"/>
      <c r="F71" s="322"/>
      <c r="G71" s="322"/>
      <c r="H71" s="322"/>
      <c r="I71" s="323"/>
      <c r="J71" s="323"/>
      <c r="K71" s="323"/>
      <c r="L71" s="323"/>
      <c r="M71" s="324"/>
      <c r="N71" s="315" t="s">
        <v>0</v>
      </c>
      <c r="O71" s="21"/>
      <c r="P71" s="22"/>
      <c r="Q71" s="312" t="s">
        <v>0</v>
      </c>
      <c r="R71" s="318" t="s">
        <v>1</v>
      </c>
      <c r="S71" s="321" t="s">
        <v>66</v>
      </c>
      <c r="T71" s="322"/>
      <c r="U71" s="322"/>
      <c r="V71" s="322"/>
      <c r="W71" s="322"/>
      <c r="X71" s="323"/>
      <c r="Y71" s="323"/>
      <c r="Z71" s="323"/>
      <c r="AA71" s="323"/>
      <c r="AB71" s="324"/>
      <c r="AC71" s="312" t="s">
        <v>0</v>
      </c>
      <c r="AD71" s="21"/>
    </row>
    <row r="72" spans="1:30" ht="14.25" customHeight="1" thickBot="1">
      <c r="A72" s="22"/>
      <c r="B72" s="313"/>
      <c r="C72" s="319"/>
      <c r="D72" s="325" t="s">
        <v>70</v>
      </c>
      <c r="E72" s="308" t="s">
        <v>72</v>
      </c>
      <c r="F72" s="310" t="s">
        <v>69</v>
      </c>
      <c r="G72" s="330" t="s">
        <v>54</v>
      </c>
      <c r="H72" s="331"/>
      <c r="I72" s="308" t="s">
        <v>57</v>
      </c>
      <c r="J72" s="329" t="s">
        <v>73</v>
      </c>
      <c r="K72" s="330" t="s">
        <v>74</v>
      </c>
      <c r="L72" s="331"/>
      <c r="M72" s="308" t="s">
        <v>57</v>
      </c>
      <c r="N72" s="316"/>
      <c r="O72" s="21"/>
      <c r="P72" s="22"/>
      <c r="Q72" s="313"/>
      <c r="R72" s="319"/>
      <c r="S72" s="325" t="s">
        <v>70</v>
      </c>
      <c r="T72" s="308" t="s">
        <v>72</v>
      </c>
      <c r="U72" s="310" t="s">
        <v>69</v>
      </c>
      <c r="V72" s="330" t="s">
        <v>54</v>
      </c>
      <c r="W72" s="331"/>
      <c r="X72" s="308" t="s">
        <v>57</v>
      </c>
      <c r="Y72" s="329" t="s">
        <v>73</v>
      </c>
      <c r="Z72" s="330" t="s">
        <v>74</v>
      </c>
      <c r="AA72" s="331"/>
      <c r="AB72" s="308" t="s">
        <v>57</v>
      </c>
      <c r="AC72" s="313"/>
      <c r="AD72" s="21"/>
    </row>
    <row r="73" spans="1:30" ht="28.5" customHeight="1" thickBot="1">
      <c r="A73" s="22"/>
      <c r="B73" s="314"/>
      <c r="C73" s="320"/>
      <c r="D73" s="326"/>
      <c r="E73" s="309"/>
      <c r="F73" s="311"/>
      <c r="G73" s="11" t="s">
        <v>52</v>
      </c>
      <c r="H73" s="10" t="s">
        <v>53</v>
      </c>
      <c r="I73" s="309"/>
      <c r="J73" s="309"/>
      <c r="K73" s="11" t="s">
        <v>52</v>
      </c>
      <c r="L73" s="10" t="s">
        <v>53</v>
      </c>
      <c r="M73" s="309"/>
      <c r="N73" s="317"/>
      <c r="O73" s="21"/>
      <c r="P73" s="22"/>
      <c r="Q73" s="314"/>
      <c r="R73" s="320"/>
      <c r="S73" s="326"/>
      <c r="T73" s="309"/>
      <c r="U73" s="311"/>
      <c r="V73" s="11" t="s">
        <v>52</v>
      </c>
      <c r="W73" s="10" t="s">
        <v>53</v>
      </c>
      <c r="X73" s="309"/>
      <c r="Y73" s="309"/>
      <c r="Z73" s="11" t="s">
        <v>52</v>
      </c>
      <c r="AA73" s="10" t="s">
        <v>53</v>
      </c>
      <c r="AB73" s="309"/>
      <c r="AC73" s="314"/>
      <c r="AD73" s="21"/>
    </row>
    <row r="74" spans="1:30" ht="14.25" customHeight="1">
      <c r="A74" s="22"/>
      <c r="B74" s="238" t="s">
        <v>50</v>
      </c>
      <c r="C74" s="239" t="s">
        <v>51</v>
      </c>
      <c r="D74" s="118">
        <v>240</v>
      </c>
      <c r="E74" s="69">
        <v>264</v>
      </c>
      <c r="F74" s="89">
        <v>240</v>
      </c>
      <c r="G74" s="89">
        <f>F74-E74</f>
        <v>-24</v>
      </c>
      <c r="H74" s="143">
        <f>((F74/E74)-1)*100</f>
        <v>-9.090909090909093</v>
      </c>
      <c r="I74" s="89" t="s">
        <v>79</v>
      </c>
      <c r="J74" s="187">
        <v>300</v>
      </c>
      <c r="K74" s="187">
        <f aca="true" t="shared" si="41" ref="K74:K82">J74-E74</f>
        <v>36</v>
      </c>
      <c r="L74" s="180">
        <f aca="true" t="shared" si="42" ref="L74:L82">((J74/E74)-1)*100</f>
        <v>13.636363636363647</v>
      </c>
      <c r="M74" s="95" t="s">
        <v>78</v>
      </c>
      <c r="N74" s="202" t="s">
        <v>50</v>
      </c>
      <c r="O74" s="54"/>
      <c r="P74" s="54"/>
      <c r="Q74" s="238" t="s">
        <v>50</v>
      </c>
      <c r="R74" s="239" t="s">
        <v>51</v>
      </c>
      <c r="S74" s="118">
        <v>100</v>
      </c>
      <c r="T74" s="69">
        <f aca="true" t="shared" si="43" ref="T74:T82">S74*1.1</f>
        <v>110.00000000000001</v>
      </c>
      <c r="U74" s="89">
        <v>100</v>
      </c>
      <c r="V74" s="89">
        <f aca="true" t="shared" si="44" ref="V74:V82">U74-T74</f>
        <v>-10.000000000000014</v>
      </c>
      <c r="W74" s="143">
        <f aca="true" t="shared" si="45" ref="W74:W82">((U74/T74)-1)*100</f>
        <v>-9.090909090909104</v>
      </c>
      <c r="X74" s="89" t="s">
        <v>79</v>
      </c>
      <c r="Y74" s="187">
        <v>300</v>
      </c>
      <c r="Z74" s="187">
        <f aca="true" t="shared" si="46" ref="Z74:Z82">Y74-T74</f>
        <v>190</v>
      </c>
      <c r="AA74" s="180">
        <f aca="true" t="shared" si="47" ref="AA74:AA82">((Y74/T74)-1)*100</f>
        <v>172.72727272727272</v>
      </c>
      <c r="AB74" s="95" t="s">
        <v>78</v>
      </c>
      <c r="AC74" s="202" t="s">
        <v>50</v>
      </c>
      <c r="AD74" s="21"/>
    </row>
    <row r="75" spans="1:30" ht="14.25" customHeight="1">
      <c r="A75" s="22"/>
      <c r="B75" s="202" t="s">
        <v>40</v>
      </c>
      <c r="C75" s="229" t="s">
        <v>41</v>
      </c>
      <c r="D75" s="96">
        <v>200</v>
      </c>
      <c r="E75" s="154">
        <v>220</v>
      </c>
      <c r="F75" s="160">
        <v>200</v>
      </c>
      <c r="G75" s="75">
        <f>F75-E75</f>
        <v>-20</v>
      </c>
      <c r="H75" s="145">
        <f>((F75/E75)-1)*100</f>
        <v>-9.090909090909093</v>
      </c>
      <c r="I75" s="75" t="s">
        <v>79</v>
      </c>
      <c r="J75" s="189">
        <v>700</v>
      </c>
      <c r="K75" s="189">
        <f t="shared" si="41"/>
        <v>480</v>
      </c>
      <c r="L75" s="184">
        <f t="shared" si="42"/>
        <v>218.18181818181816</v>
      </c>
      <c r="M75" s="44" t="s">
        <v>78</v>
      </c>
      <c r="N75" s="44" t="s">
        <v>40</v>
      </c>
      <c r="O75" s="54"/>
      <c r="P75" s="54"/>
      <c r="Q75" s="202" t="s">
        <v>40</v>
      </c>
      <c r="R75" s="229" t="s">
        <v>41</v>
      </c>
      <c r="S75" s="96">
        <v>254</v>
      </c>
      <c r="T75" s="154">
        <f t="shared" si="43"/>
        <v>279.40000000000003</v>
      </c>
      <c r="U75" s="160">
        <v>254</v>
      </c>
      <c r="V75" s="75">
        <f t="shared" si="44"/>
        <v>-25.400000000000034</v>
      </c>
      <c r="W75" s="145">
        <f t="shared" si="45"/>
        <v>-9.090909090909104</v>
      </c>
      <c r="X75" s="75" t="s">
        <v>79</v>
      </c>
      <c r="Y75" s="189">
        <v>700</v>
      </c>
      <c r="Z75" s="189">
        <f t="shared" si="46"/>
        <v>420.59999999999997</v>
      </c>
      <c r="AA75" s="184">
        <f t="shared" si="47"/>
        <v>150.53686471009306</v>
      </c>
      <c r="AB75" s="44" t="s">
        <v>78</v>
      </c>
      <c r="AC75" s="44" t="s">
        <v>40</v>
      </c>
      <c r="AD75" s="21"/>
    </row>
    <row r="76" spans="1:30" ht="14.25" customHeight="1">
      <c r="A76" s="22"/>
      <c r="B76" s="202" t="s">
        <v>14</v>
      </c>
      <c r="C76" s="229" t="s">
        <v>15</v>
      </c>
      <c r="D76" s="61">
        <v>365</v>
      </c>
      <c r="E76" s="154">
        <v>402</v>
      </c>
      <c r="F76" s="192">
        <v>536</v>
      </c>
      <c r="G76" s="76">
        <f>F76-E76</f>
        <v>134</v>
      </c>
      <c r="H76" s="182">
        <f>((F76/E76)-1)*100</f>
        <v>33.33333333333333</v>
      </c>
      <c r="I76" s="76" t="s">
        <v>78</v>
      </c>
      <c r="J76" s="189">
        <v>536</v>
      </c>
      <c r="K76" s="189">
        <f t="shared" si="41"/>
        <v>134</v>
      </c>
      <c r="L76" s="184">
        <f t="shared" si="42"/>
        <v>33.33333333333333</v>
      </c>
      <c r="M76" s="44" t="s">
        <v>78</v>
      </c>
      <c r="N76" s="44" t="s">
        <v>14</v>
      </c>
      <c r="O76" s="54"/>
      <c r="P76" s="54"/>
      <c r="Q76" s="202" t="s">
        <v>14</v>
      </c>
      <c r="R76" s="229" t="s">
        <v>15</v>
      </c>
      <c r="S76" s="61">
        <v>125</v>
      </c>
      <c r="T76" s="154">
        <f t="shared" si="43"/>
        <v>137.5</v>
      </c>
      <c r="U76" s="192">
        <v>200</v>
      </c>
      <c r="V76" s="76">
        <f t="shared" si="44"/>
        <v>62.5</v>
      </c>
      <c r="W76" s="182">
        <f t="shared" si="45"/>
        <v>45.45454545454546</v>
      </c>
      <c r="X76" s="76" t="s">
        <v>78</v>
      </c>
      <c r="Y76" s="151"/>
      <c r="Z76" s="189">
        <f t="shared" si="46"/>
        <v>-137.5</v>
      </c>
      <c r="AA76" s="184">
        <f t="shared" si="47"/>
        <v>-100</v>
      </c>
      <c r="AB76" s="44" t="s">
        <v>78</v>
      </c>
      <c r="AC76" s="44" t="s">
        <v>14</v>
      </c>
      <c r="AD76" s="21"/>
    </row>
    <row r="77" spans="1:30" ht="14.25" customHeight="1">
      <c r="A77" s="22"/>
      <c r="B77" s="202" t="s">
        <v>39</v>
      </c>
      <c r="C77" s="229" t="s">
        <v>77</v>
      </c>
      <c r="D77" s="61">
        <v>203</v>
      </c>
      <c r="E77" s="154">
        <v>223</v>
      </c>
      <c r="F77" s="192">
        <v>240</v>
      </c>
      <c r="G77" s="76">
        <f aca="true" t="shared" si="48" ref="G77:G82">F77-E77</f>
        <v>17</v>
      </c>
      <c r="H77" s="182">
        <f aca="true" t="shared" si="49" ref="H77:H82">((F77/E77)-1)*100</f>
        <v>7.623318385650224</v>
      </c>
      <c r="I77" s="76" t="s">
        <v>78</v>
      </c>
      <c r="J77" s="189">
        <v>261</v>
      </c>
      <c r="K77" s="189">
        <f t="shared" si="41"/>
        <v>38</v>
      </c>
      <c r="L77" s="184">
        <f t="shared" si="42"/>
        <v>17.040358744394624</v>
      </c>
      <c r="M77" s="44" t="s">
        <v>78</v>
      </c>
      <c r="N77" s="44" t="s">
        <v>39</v>
      </c>
      <c r="O77" s="54"/>
      <c r="P77" s="54"/>
      <c r="Q77" s="202" t="s">
        <v>39</v>
      </c>
      <c r="R77" s="229" t="s">
        <v>77</v>
      </c>
      <c r="S77" s="61">
        <v>61</v>
      </c>
      <c r="T77" s="154">
        <v>67</v>
      </c>
      <c r="U77" s="192">
        <v>220</v>
      </c>
      <c r="V77" s="76">
        <f t="shared" si="44"/>
        <v>153</v>
      </c>
      <c r="W77" s="182">
        <f t="shared" si="45"/>
        <v>228.3582089552239</v>
      </c>
      <c r="X77" s="76" t="s">
        <v>78</v>
      </c>
      <c r="Y77" s="189">
        <v>220</v>
      </c>
      <c r="Z77" s="189">
        <f t="shared" si="46"/>
        <v>153</v>
      </c>
      <c r="AA77" s="184">
        <f t="shared" si="47"/>
        <v>228.3582089552239</v>
      </c>
      <c r="AB77" s="44" t="s">
        <v>78</v>
      </c>
      <c r="AC77" s="44" t="s">
        <v>39</v>
      </c>
      <c r="AD77" s="21"/>
    </row>
    <row r="78" spans="1:30" ht="14.25" customHeight="1">
      <c r="A78" s="22"/>
      <c r="B78" s="94" t="s">
        <v>29</v>
      </c>
      <c r="C78" s="249" t="s">
        <v>30</v>
      </c>
      <c r="D78" s="61">
        <v>50</v>
      </c>
      <c r="E78" s="154">
        <v>55</v>
      </c>
      <c r="F78" s="160"/>
      <c r="G78" s="75">
        <f t="shared" si="48"/>
        <v>-55</v>
      </c>
      <c r="H78" s="145">
        <f t="shared" si="49"/>
        <v>-100</v>
      </c>
      <c r="I78" s="70"/>
      <c r="J78" s="151"/>
      <c r="K78" s="171">
        <f t="shared" si="41"/>
        <v>-55</v>
      </c>
      <c r="L78" s="149">
        <f t="shared" si="42"/>
        <v>-100</v>
      </c>
      <c r="M78" s="44"/>
      <c r="N78" s="94" t="s">
        <v>29</v>
      </c>
      <c r="O78" s="54"/>
      <c r="P78" s="54"/>
      <c r="Q78" s="94" t="s">
        <v>29</v>
      </c>
      <c r="R78" s="249" t="s">
        <v>30</v>
      </c>
      <c r="S78" s="61">
        <v>150</v>
      </c>
      <c r="T78" s="154">
        <f t="shared" si="43"/>
        <v>165</v>
      </c>
      <c r="U78" s="160"/>
      <c r="V78" s="75">
        <f t="shared" si="44"/>
        <v>-165</v>
      </c>
      <c r="W78" s="145">
        <f t="shared" si="45"/>
        <v>-100</v>
      </c>
      <c r="X78" s="70"/>
      <c r="Y78" s="151"/>
      <c r="Z78" s="189">
        <f t="shared" si="46"/>
        <v>-165</v>
      </c>
      <c r="AA78" s="184">
        <f t="shared" si="47"/>
        <v>-100</v>
      </c>
      <c r="AB78" s="44"/>
      <c r="AC78" s="102" t="s">
        <v>29</v>
      </c>
      <c r="AD78" s="21"/>
    </row>
    <row r="79" spans="1:30" ht="14.25" customHeight="1">
      <c r="A79" s="22"/>
      <c r="B79" s="202" t="s">
        <v>16</v>
      </c>
      <c r="C79" s="229" t="s">
        <v>17</v>
      </c>
      <c r="D79" s="61">
        <v>520</v>
      </c>
      <c r="E79" s="154">
        <v>572</v>
      </c>
      <c r="F79" s="192">
        <v>600</v>
      </c>
      <c r="G79" s="76">
        <f t="shared" si="48"/>
        <v>28</v>
      </c>
      <c r="H79" s="182">
        <f t="shared" si="49"/>
        <v>4.895104895104896</v>
      </c>
      <c r="I79" s="76"/>
      <c r="J79" s="189">
        <v>600</v>
      </c>
      <c r="K79" s="189">
        <f t="shared" si="41"/>
        <v>28</v>
      </c>
      <c r="L79" s="184">
        <f t="shared" si="42"/>
        <v>4.895104895104896</v>
      </c>
      <c r="M79" s="44" t="s">
        <v>78</v>
      </c>
      <c r="N79" s="44" t="s">
        <v>16</v>
      </c>
      <c r="O79" s="54"/>
      <c r="P79" s="54"/>
      <c r="Q79" s="202" t="s">
        <v>16</v>
      </c>
      <c r="R79" s="229" t="s">
        <v>17</v>
      </c>
      <c r="S79" s="61">
        <v>30</v>
      </c>
      <c r="T79" s="154">
        <f t="shared" si="43"/>
        <v>33</v>
      </c>
      <c r="U79" s="192">
        <v>500</v>
      </c>
      <c r="V79" s="76">
        <f t="shared" si="44"/>
        <v>467</v>
      </c>
      <c r="W79" s="182">
        <f t="shared" si="45"/>
        <v>1415.1515151515152</v>
      </c>
      <c r="X79" s="76"/>
      <c r="Y79" s="189"/>
      <c r="Z79" s="189">
        <f t="shared" si="46"/>
        <v>-33</v>
      </c>
      <c r="AA79" s="184">
        <f t="shared" si="47"/>
        <v>-100</v>
      </c>
      <c r="AB79" s="44" t="s">
        <v>78</v>
      </c>
      <c r="AC79" s="44" t="s">
        <v>16</v>
      </c>
      <c r="AD79" s="21"/>
    </row>
    <row r="80" spans="1:30" ht="14.25" customHeight="1">
      <c r="A80" s="22"/>
      <c r="B80" s="252" t="s">
        <v>44</v>
      </c>
      <c r="C80" s="266" t="s">
        <v>45</v>
      </c>
      <c r="D80" s="61">
        <v>40</v>
      </c>
      <c r="E80" s="154">
        <v>44</v>
      </c>
      <c r="F80" s="160">
        <v>35</v>
      </c>
      <c r="G80" s="75">
        <f t="shared" si="48"/>
        <v>-9</v>
      </c>
      <c r="H80" s="145">
        <f t="shared" si="49"/>
        <v>-20.45454545454546</v>
      </c>
      <c r="I80" s="75" t="s">
        <v>79</v>
      </c>
      <c r="J80" s="265">
        <v>35</v>
      </c>
      <c r="K80" s="171">
        <f t="shared" si="41"/>
        <v>-9</v>
      </c>
      <c r="L80" s="149">
        <f t="shared" si="42"/>
        <v>-20.45454545454546</v>
      </c>
      <c r="M80" s="252" t="s">
        <v>107</v>
      </c>
      <c r="N80" s="252" t="s">
        <v>44</v>
      </c>
      <c r="O80" s="54"/>
      <c r="P80" s="54"/>
      <c r="Q80" s="94" t="s">
        <v>44</v>
      </c>
      <c r="R80" s="249" t="s">
        <v>45</v>
      </c>
      <c r="S80" s="61">
        <v>0</v>
      </c>
      <c r="T80" s="154" t="s">
        <v>94</v>
      </c>
      <c r="U80" s="154">
        <v>0</v>
      </c>
      <c r="V80" s="154" t="s">
        <v>94</v>
      </c>
      <c r="W80" s="154" t="s">
        <v>94</v>
      </c>
      <c r="X80" s="154" t="s">
        <v>94</v>
      </c>
      <c r="Y80" s="193"/>
      <c r="Z80" s="154" t="s">
        <v>94</v>
      </c>
      <c r="AA80" s="154" t="s">
        <v>94</v>
      </c>
      <c r="AB80" s="56"/>
      <c r="AC80" s="94" t="s">
        <v>44</v>
      </c>
      <c r="AD80" s="21"/>
    </row>
    <row r="81" spans="1:30" ht="14.25" customHeight="1">
      <c r="A81" s="22"/>
      <c r="B81" s="202" t="s">
        <v>22</v>
      </c>
      <c r="C81" s="229" t="s">
        <v>23</v>
      </c>
      <c r="D81" s="61">
        <v>830</v>
      </c>
      <c r="E81" s="154">
        <v>913</v>
      </c>
      <c r="F81" s="160">
        <v>871</v>
      </c>
      <c r="G81" s="75">
        <f t="shared" si="48"/>
        <v>-42</v>
      </c>
      <c r="H81" s="145">
        <f t="shared" si="49"/>
        <v>-4.6002190580503814</v>
      </c>
      <c r="I81" s="75" t="s">
        <v>79</v>
      </c>
      <c r="J81" s="189">
        <v>913</v>
      </c>
      <c r="K81" s="189">
        <f t="shared" si="41"/>
        <v>0</v>
      </c>
      <c r="L81" s="184">
        <f t="shared" si="42"/>
        <v>0</v>
      </c>
      <c r="M81" s="44" t="s">
        <v>78</v>
      </c>
      <c r="N81" s="44" t="s">
        <v>22</v>
      </c>
      <c r="O81" s="54"/>
      <c r="P81" s="54"/>
      <c r="Q81" s="202" t="s">
        <v>22</v>
      </c>
      <c r="R81" s="229" t="s">
        <v>23</v>
      </c>
      <c r="S81" s="61">
        <v>155</v>
      </c>
      <c r="T81" s="154">
        <f t="shared" si="43"/>
        <v>170.5</v>
      </c>
      <c r="U81" s="192">
        <v>170</v>
      </c>
      <c r="V81" s="75">
        <f t="shared" si="44"/>
        <v>-0.5</v>
      </c>
      <c r="W81" s="145">
        <f t="shared" si="45"/>
        <v>-0.2932551319648091</v>
      </c>
      <c r="X81" s="75" t="s">
        <v>79</v>
      </c>
      <c r="Y81" s="189">
        <v>170</v>
      </c>
      <c r="Z81" s="171">
        <f t="shared" si="46"/>
        <v>-0.5</v>
      </c>
      <c r="AA81" s="149">
        <f t="shared" si="47"/>
        <v>-0.2932551319648091</v>
      </c>
      <c r="AB81" s="44" t="s">
        <v>109</v>
      </c>
      <c r="AC81" s="252" t="s">
        <v>22</v>
      </c>
      <c r="AD81" s="21"/>
    </row>
    <row r="82" spans="1:30" ht="14.25" customHeight="1" thickBot="1">
      <c r="A82" s="22"/>
      <c r="B82" s="240" t="s">
        <v>33</v>
      </c>
      <c r="C82" s="241" t="s">
        <v>34</v>
      </c>
      <c r="D82" s="62">
        <v>200</v>
      </c>
      <c r="E82" s="194">
        <v>220</v>
      </c>
      <c r="F82" s="197">
        <v>200</v>
      </c>
      <c r="G82" s="134">
        <f t="shared" si="48"/>
        <v>-20</v>
      </c>
      <c r="H82" s="173">
        <f t="shared" si="49"/>
        <v>-9.090909090909093</v>
      </c>
      <c r="I82" s="134" t="s">
        <v>79</v>
      </c>
      <c r="J82" s="190">
        <v>300</v>
      </c>
      <c r="K82" s="190">
        <f t="shared" si="41"/>
        <v>80</v>
      </c>
      <c r="L82" s="191">
        <f t="shared" si="42"/>
        <v>36.36363636363635</v>
      </c>
      <c r="M82" s="46" t="s">
        <v>78</v>
      </c>
      <c r="N82" s="240" t="s">
        <v>33</v>
      </c>
      <c r="O82" s="54"/>
      <c r="P82" s="54"/>
      <c r="Q82" s="240" t="s">
        <v>33</v>
      </c>
      <c r="R82" s="241" t="s">
        <v>34</v>
      </c>
      <c r="S82" s="62">
        <v>70</v>
      </c>
      <c r="T82" s="194">
        <f t="shared" si="43"/>
        <v>77</v>
      </c>
      <c r="U82" s="195">
        <v>80</v>
      </c>
      <c r="V82" s="133">
        <f t="shared" si="44"/>
        <v>3</v>
      </c>
      <c r="W82" s="196">
        <f t="shared" si="45"/>
        <v>3.8961038961038863</v>
      </c>
      <c r="X82" s="133" t="s">
        <v>78</v>
      </c>
      <c r="Y82" s="190">
        <v>130</v>
      </c>
      <c r="Z82" s="190">
        <f t="shared" si="46"/>
        <v>53</v>
      </c>
      <c r="AA82" s="191">
        <f t="shared" si="47"/>
        <v>68.83116883116882</v>
      </c>
      <c r="AB82" s="46" t="s">
        <v>78</v>
      </c>
      <c r="AC82" s="46" t="s">
        <v>33</v>
      </c>
      <c r="AD82" s="21"/>
    </row>
    <row r="83" spans="1:30" ht="4.5" customHeight="1" thickBot="1">
      <c r="A83" s="22"/>
      <c r="B83" s="9"/>
      <c r="C83" s="9"/>
      <c r="D83" s="14"/>
      <c r="E83" s="12"/>
      <c r="F83" s="14"/>
      <c r="G83" s="12"/>
      <c r="H83" s="12"/>
      <c r="I83" s="4"/>
      <c r="J83" s="14"/>
      <c r="K83" s="14"/>
      <c r="L83" s="12"/>
      <c r="M83" s="12"/>
      <c r="N83" s="13"/>
      <c r="O83" s="21"/>
      <c r="P83" s="22"/>
      <c r="Q83" s="9"/>
      <c r="R83" s="9"/>
      <c r="S83" s="12"/>
      <c r="T83" s="12"/>
      <c r="U83" s="12"/>
      <c r="V83" s="12"/>
      <c r="W83" s="12"/>
      <c r="X83" s="4"/>
      <c r="Y83" s="14"/>
      <c r="Z83" s="14"/>
      <c r="AA83" s="12"/>
      <c r="AB83" s="13"/>
      <c r="AC83" s="13"/>
      <c r="AD83" s="21"/>
    </row>
    <row r="84" spans="1:30" ht="14.25" customHeight="1" thickBot="1">
      <c r="A84" s="22"/>
      <c r="B84" s="312" t="s">
        <v>0</v>
      </c>
      <c r="C84" s="318" t="s">
        <v>1</v>
      </c>
      <c r="D84" s="321" t="s">
        <v>63</v>
      </c>
      <c r="E84" s="322"/>
      <c r="F84" s="322"/>
      <c r="G84" s="322"/>
      <c r="H84" s="322"/>
      <c r="I84" s="323"/>
      <c r="J84" s="323"/>
      <c r="K84" s="323"/>
      <c r="L84" s="323"/>
      <c r="M84" s="324"/>
      <c r="N84" s="312" t="s">
        <v>0</v>
      </c>
      <c r="O84" s="21"/>
      <c r="P84" s="22"/>
      <c r="Q84" s="312" t="s">
        <v>0</v>
      </c>
      <c r="R84" s="318" t="s">
        <v>1</v>
      </c>
      <c r="S84" s="321" t="s">
        <v>67</v>
      </c>
      <c r="T84" s="322"/>
      <c r="U84" s="322"/>
      <c r="V84" s="322"/>
      <c r="W84" s="322"/>
      <c r="X84" s="323"/>
      <c r="Y84" s="323"/>
      <c r="Z84" s="323"/>
      <c r="AA84" s="323"/>
      <c r="AB84" s="324"/>
      <c r="AC84" s="312" t="s">
        <v>0</v>
      </c>
      <c r="AD84" s="21"/>
    </row>
    <row r="85" spans="1:30" ht="14.25" customHeight="1" thickBot="1">
      <c r="A85" s="22"/>
      <c r="B85" s="313"/>
      <c r="C85" s="319"/>
      <c r="D85" s="325" t="s">
        <v>70</v>
      </c>
      <c r="E85" s="308" t="s">
        <v>72</v>
      </c>
      <c r="F85" s="310" t="s">
        <v>69</v>
      </c>
      <c r="G85" s="330" t="s">
        <v>54</v>
      </c>
      <c r="H85" s="331"/>
      <c r="I85" s="308" t="s">
        <v>57</v>
      </c>
      <c r="J85" s="329" t="s">
        <v>73</v>
      </c>
      <c r="K85" s="330" t="s">
        <v>74</v>
      </c>
      <c r="L85" s="331"/>
      <c r="M85" s="308" t="s">
        <v>57</v>
      </c>
      <c r="N85" s="313"/>
      <c r="O85" s="21"/>
      <c r="P85" s="22"/>
      <c r="Q85" s="313"/>
      <c r="R85" s="319"/>
      <c r="S85" s="325" t="s">
        <v>70</v>
      </c>
      <c r="T85" s="308" t="s">
        <v>72</v>
      </c>
      <c r="U85" s="310" t="s">
        <v>69</v>
      </c>
      <c r="V85" s="330" t="s">
        <v>54</v>
      </c>
      <c r="W85" s="331"/>
      <c r="X85" s="308" t="s">
        <v>57</v>
      </c>
      <c r="Y85" s="329" t="s">
        <v>73</v>
      </c>
      <c r="Z85" s="330" t="s">
        <v>74</v>
      </c>
      <c r="AA85" s="331"/>
      <c r="AB85" s="308" t="s">
        <v>57</v>
      </c>
      <c r="AC85" s="313"/>
      <c r="AD85" s="21"/>
    </row>
    <row r="86" spans="1:30" ht="29.25" customHeight="1" thickBot="1">
      <c r="A86" s="22"/>
      <c r="B86" s="314"/>
      <c r="C86" s="320"/>
      <c r="D86" s="326"/>
      <c r="E86" s="309"/>
      <c r="F86" s="311"/>
      <c r="G86" s="11" t="s">
        <v>52</v>
      </c>
      <c r="H86" s="10" t="s">
        <v>53</v>
      </c>
      <c r="I86" s="309"/>
      <c r="J86" s="309"/>
      <c r="K86" s="11" t="s">
        <v>52</v>
      </c>
      <c r="L86" s="10" t="s">
        <v>53</v>
      </c>
      <c r="M86" s="309"/>
      <c r="N86" s="314"/>
      <c r="O86" s="21"/>
      <c r="P86" s="22"/>
      <c r="Q86" s="314"/>
      <c r="R86" s="320"/>
      <c r="S86" s="326"/>
      <c r="T86" s="309"/>
      <c r="U86" s="311"/>
      <c r="V86" s="11" t="s">
        <v>52</v>
      </c>
      <c r="W86" s="10" t="s">
        <v>53</v>
      </c>
      <c r="X86" s="309"/>
      <c r="Y86" s="309"/>
      <c r="Z86" s="11" t="s">
        <v>52</v>
      </c>
      <c r="AA86" s="10" t="s">
        <v>53</v>
      </c>
      <c r="AB86" s="309"/>
      <c r="AC86" s="314"/>
      <c r="AD86" s="21"/>
    </row>
    <row r="87" spans="1:30" ht="14.25" customHeight="1">
      <c r="A87" s="22"/>
      <c r="B87" s="238" t="s">
        <v>50</v>
      </c>
      <c r="C87" s="239" t="s">
        <v>51</v>
      </c>
      <c r="D87" s="118">
        <v>240</v>
      </c>
      <c r="E87" s="69">
        <f aca="true" t="shared" si="50" ref="E87:E95">D87*1.1</f>
        <v>264</v>
      </c>
      <c r="F87" s="89">
        <v>240</v>
      </c>
      <c r="G87" s="89">
        <f>F87-E87</f>
        <v>-24</v>
      </c>
      <c r="H87" s="143">
        <f>((F87/E87)-1)*100</f>
        <v>-9.090909090909093</v>
      </c>
      <c r="I87" s="89" t="s">
        <v>79</v>
      </c>
      <c r="J87" s="187">
        <v>300</v>
      </c>
      <c r="K87" s="187">
        <f aca="true" t="shared" si="51" ref="K87:K95">J87-E87</f>
        <v>36</v>
      </c>
      <c r="L87" s="180">
        <f aca="true" t="shared" si="52" ref="L87:L95">((J87/E87)-1)*100</f>
        <v>13.636363636363647</v>
      </c>
      <c r="M87" s="95" t="s">
        <v>78</v>
      </c>
      <c r="N87" s="202" t="s">
        <v>50</v>
      </c>
      <c r="O87" s="54"/>
      <c r="P87" s="54"/>
      <c r="Q87" s="202" t="s">
        <v>50</v>
      </c>
      <c r="R87" s="229" t="s">
        <v>51</v>
      </c>
      <c r="S87" s="118">
        <v>80</v>
      </c>
      <c r="T87" s="69">
        <f aca="true" t="shared" si="53" ref="T87:T93">S87*1.1</f>
        <v>88</v>
      </c>
      <c r="U87" s="89">
        <v>80</v>
      </c>
      <c r="V87" s="53">
        <f aca="true" t="shared" si="54" ref="V87:V95">U87-T87</f>
        <v>-8</v>
      </c>
      <c r="W87" s="88">
        <f aca="true" t="shared" si="55" ref="W87:W95">((U87/T87)-1)*100</f>
        <v>-9.090909090909093</v>
      </c>
      <c r="X87" s="89" t="s">
        <v>79</v>
      </c>
      <c r="Y87" s="187">
        <v>100</v>
      </c>
      <c r="Z87" s="187">
        <f aca="true" t="shared" si="56" ref="Z87:Z95">Y87-T87</f>
        <v>12</v>
      </c>
      <c r="AA87" s="180">
        <f aca="true" t="shared" si="57" ref="AA87:AA95">((Y87/T87)-1)*100</f>
        <v>13.636363636363647</v>
      </c>
      <c r="AB87" s="95" t="s">
        <v>78</v>
      </c>
      <c r="AC87" s="202" t="s">
        <v>50</v>
      </c>
      <c r="AD87" s="21"/>
    </row>
    <row r="88" spans="1:30" ht="14.25" customHeight="1">
      <c r="A88" s="22"/>
      <c r="B88" s="202" t="s">
        <v>40</v>
      </c>
      <c r="C88" s="229" t="s">
        <v>41</v>
      </c>
      <c r="D88" s="96">
        <v>270</v>
      </c>
      <c r="E88" s="154">
        <f t="shared" si="50"/>
        <v>297</v>
      </c>
      <c r="F88" s="160">
        <v>270</v>
      </c>
      <c r="G88" s="75">
        <f>F88-E88</f>
        <v>-27</v>
      </c>
      <c r="H88" s="145">
        <f>((F88/E88)-1)*100</f>
        <v>-9.090909090909093</v>
      </c>
      <c r="I88" s="75" t="s">
        <v>79</v>
      </c>
      <c r="J88" s="189">
        <v>750</v>
      </c>
      <c r="K88" s="189">
        <f t="shared" si="51"/>
        <v>453</v>
      </c>
      <c r="L88" s="184">
        <f t="shared" si="52"/>
        <v>152.5252525252525</v>
      </c>
      <c r="M88" s="44" t="s">
        <v>78</v>
      </c>
      <c r="N88" s="44" t="s">
        <v>40</v>
      </c>
      <c r="O88" s="54"/>
      <c r="P88" s="54"/>
      <c r="Q88" s="202" t="s">
        <v>40</v>
      </c>
      <c r="R88" s="229" t="s">
        <v>41</v>
      </c>
      <c r="S88" s="96">
        <v>30</v>
      </c>
      <c r="T88" s="154">
        <f t="shared" si="53"/>
        <v>33</v>
      </c>
      <c r="U88" s="160">
        <v>30</v>
      </c>
      <c r="V88" s="75">
        <f>U88-T88</f>
        <v>-3</v>
      </c>
      <c r="W88" s="145">
        <f>((U88/T88)-1)*100</f>
        <v>-9.090909090909093</v>
      </c>
      <c r="X88" s="75" t="s">
        <v>79</v>
      </c>
      <c r="Y88" s="295">
        <v>60</v>
      </c>
      <c r="Z88" s="189">
        <f>Y88-T88</f>
        <v>27</v>
      </c>
      <c r="AA88" s="184">
        <f>((Y88/T88)-1)*100</f>
        <v>81.81818181818181</v>
      </c>
      <c r="AB88" s="44" t="s">
        <v>78</v>
      </c>
      <c r="AC88" s="44" t="s">
        <v>40</v>
      </c>
      <c r="AD88" s="21"/>
    </row>
    <row r="89" spans="1:30" ht="14.25" customHeight="1">
      <c r="A89" s="22"/>
      <c r="B89" s="202" t="s">
        <v>14</v>
      </c>
      <c r="C89" s="229" t="s">
        <v>15</v>
      </c>
      <c r="D89" s="61">
        <v>657</v>
      </c>
      <c r="E89" s="154">
        <f t="shared" si="50"/>
        <v>722.7</v>
      </c>
      <c r="F89" s="192">
        <v>1000</v>
      </c>
      <c r="G89" s="76">
        <f>F89-E89</f>
        <v>277.29999999999995</v>
      </c>
      <c r="H89" s="182">
        <f>((F89/E89)-1)*100</f>
        <v>38.370001383700014</v>
      </c>
      <c r="I89" s="76" t="s">
        <v>78</v>
      </c>
      <c r="J89" s="189">
        <v>1000</v>
      </c>
      <c r="K89" s="189">
        <f t="shared" si="51"/>
        <v>277.29999999999995</v>
      </c>
      <c r="L89" s="184">
        <f t="shared" si="52"/>
        <v>38.370001383700014</v>
      </c>
      <c r="M89" s="44" t="s">
        <v>78</v>
      </c>
      <c r="N89" s="44" t="s">
        <v>14</v>
      </c>
      <c r="O89" s="54"/>
      <c r="P89" s="54"/>
      <c r="Q89" s="202" t="s">
        <v>14</v>
      </c>
      <c r="R89" s="229" t="s">
        <v>15</v>
      </c>
      <c r="S89" s="61">
        <v>36</v>
      </c>
      <c r="T89" s="154">
        <f t="shared" si="53"/>
        <v>39.6</v>
      </c>
      <c r="U89" s="192">
        <v>100</v>
      </c>
      <c r="V89" s="76">
        <f t="shared" si="54"/>
        <v>60.4</v>
      </c>
      <c r="W89" s="182">
        <f t="shared" si="55"/>
        <v>152.5252525252525</v>
      </c>
      <c r="X89" s="76" t="s">
        <v>78</v>
      </c>
      <c r="Y89" s="189">
        <v>100</v>
      </c>
      <c r="Z89" s="189">
        <f t="shared" si="56"/>
        <v>60.4</v>
      </c>
      <c r="AA89" s="184">
        <f t="shared" si="57"/>
        <v>152.5252525252525</v>
      </c>
      <c r="AB89" s="44" t="s">
        <v>78</v>
      </c>
      <c r="AC89" s="44" t="s">
        <v>14</v>
      </c>
      <c r="AD89" s="21"/>
    </row>
    <row r="90" spans="1:30" ht="14.25" customHeight="1">
      <c r="A90" s="22"/>
      <c r="B90" s="202" t="s">
        <v>39</v>
      </c>
      <c r="C90" s="229" t="s">
        <v>77</v>
      </c>
      <c r="D90" s="61">
        <v>149</v>
      </c>
      <c r="E90" s="154">
        <f t="shared" si="50"/>
        <v>163.9</v>
      </c>
      <c r="F90" s="192">
        <v>170</v>
      </c>
      <c r="G90" s="76">
        <f aca="true" t="shared" si="58" ref="G90:G95">F90-E90</f>
        <v>6.099999999999994</v>
      </c>
      <c r="H90" s="182">
        <f aca="true" t="shared" si="59" ref="H90:H95">((F90/E90)-1)*100</f>
        <v>3.721781574130567</v>
      </c>
      <c r="I90" s="76" t="s">
        <v>78</v>
      </c>
      <c r="J90" s="189">
        <v>224</v>
      </c>
      <c r="K90" s="189">
        <f t="shared" si="51"/>
        <v>60.099999999999994</v>
      </c>
      <c r="L90" s="184">
        <f t="shared" si="52"/>
        <v>36.668700427089675</v>
      </c>
      <c r="M90" s="44" t="s">
        <v>78</v>
      </c>
      <c r="N90" s="44" t="s">
        <v>39</v>
      </c>
      <c r="O90" s="54"/>
      <c r="P90" s="54"/>
      <c r="Q90" s="202" t="s">
        <v>39</v>
      </c>
      <c r="R90" s="229" t="s">
        <v>77</v>
      </c>
      <c r="S90" s="61">
        <v>17</v>
      </c>
      <c r="T90" s="154">
        <v>19</v>
      </c>
      <c r="U90" s="192">
        <v>19</v>
      </c>
      <c r="V90" s="73">
        <f t="shared" si="54"/>
        <v>0</v>
      </c>
      <c r="W90" s="104">
        <f t="shared" si="55"/>
        <v>0</v>
      </c>
      <c r="X90" s="76" t="s">
        <v>78</v>
      </c>
      <c r="Y90" s="189">
        <v>19</v>
      </c>
      <c r="Z90" s="189">
        <f t="shared" si="56"/>
        <v>0</v>
      </c>
      <c r="AA90" s="184">
        <f t="shared" si="57"/>
        <v>0</v>
      </c>
      <c r="AB90" s="44" t="s">
        <v>78</v>
      </c>
      <c r="AC90" s="44" t="s">
        <v>39</v>
      </c>
      <c r="AD90" s="21"/>
    </row>
    <row r="91" spans="1:30" ht="14.25" customHeight="1">
      <c r="A91" s="22"/>
      <c r="B91" s="94" t="s">
        <v>29</v>
      </c>
      <c r="C91" s="249" t="s">
        <v>30</v>
      </c>
      <c r="D91" s="61">
        <v>50</v>
      </c>
      <c r="E91" s="154">
        <f t="shared" si="50"/>
        <v>55.00000000000001</v>
      </c>
      <c r="F91" s="160"/>
      <c r="G91" s="75">
        <f t="shared" si="58"/>
        <v>-55.00000000000001</v>
      </c>
      <c r="H91" s="145">
        <f t="shared" si="59"/>
        <v>-100</v>
      </c>
      <c r="I91" s="70"/>
      <c r="J91" s="151"/>
      <c r="K91" s="171">
        <f t="shared" si="51"/>
        <v>-55.00000000000001</v>
      </c>
      <c r="L91" s="149">
        <f t="shared" si="52"/>
        <v>-100</v>
      </c>
      <c r="M91" s="44"/>
      <c r="N91" s="102" t="s">
        <v>29</v>
      </c>
      <c r="O91" s="54"/>
      <c r="P91" s="54"/>
      <c r="Q91" s="94" t="s">
        <v>29</v>
      </c>
      <c r="R91" s="244" t="s">
        <v>30</v>
      </c>
      <c r="S91" s="61">
        <v>20</v>
      </c>
      <c r="T91" s="154">
        <f t="shared" si="53"/>
        <v>22</v>
      </c>
      <c r="U91" s="160"/>
      <c r="V91" s="71">
        <f t="shared" si="54"/>
        <v>-22</v>
      </c>
      <c r="W91" s="90">
        <f t="shared" si="55"/>
        <v>-100</v>
      </c>
      <c r="X91" s="42"/>
      <c r="Y91" s="151"/>
      <c r="Z91" s="171">
        <f t="shared" si="56"/>
        <v>-22</v>
      </c>
      <c r="AA91" s="149">
        <f t="shared" si="57"/>
        <v>-100</v>
      </c>
      <c r="AB91" s="44"/>
      <c r="AC91" s="94" t="s">
        <v>29</v>
      </c>
      <c r="AD91" s="21"/>
    </row>
    <row r="92" spans="1:30" ht="14.25" customHeight="1">
      <c r="A92" s="22"/>
      <c r="B92" s="202" t="s">
        <v>16</v>
      </c>
      <c r="C92" s="229" t="s">
        <v>17</v>
      </c>
      <c r="D92" s="61">
        <v>500</v>
      </c>
      <c r="E92" s="154">
        <f t="shared" si="50"/>
        <v>550</v>
      </c>
      <c r="F92" s="192">
        <v>650</v>
      </c>
      <c r="G92" s="76">
        <f t="shared" si="58"/>
        <v>100</v>
      </c>
      <c r="H92" s="182">
        <f t="shared" si="59"/>
        <v>18.181818181818187</v>
      </c>
      <c r="I92" s="76"/>
      <c r="J92" s="189">
        <v>650</v>
      </c>
      <c r="K92" s="189">
        <f t="shared" si="51"/>
        <v>100</v>
      </c>
      <c r="L92" s="184">
        <f t="shared" si="52"/>
        <v>18.181818181818187</v>
      </c>
      <c r="M92" s="44" t="s">
        <v>78</v>
      </c>
      <c r="N92" s="44" t="s">
        <v>16</v>
      </c>
      <c r="O92" s="54"/>
      <c r="P92" s="54"/>
      <c r="Q92" s="202" t="s">
        <v>16</v>
      </c>
      <c r="R92" s="229" t="s">
        <v>17</v>
      </c>
      <c r="S92" s="61">
        <v>30</v>
      </c>
      <c r="T92" s="154">
        <f t="shared" si="53"/>
        <v>33</v>
      </c>
      <c r="U92" s="192">
        <v>33</v>
      </c>
      <c r="V92" s="76">
        <f t="shared" si="54"/>
        <v>0</v>
      </c>
      <c r="W92" s="182">
        <f t="shared" si="55"/>
        <v>0</v>
      </c>
      <c r="X92" s="76"/>
      <c r="Y92" s="189"/>
      <c r="Z92" s="189">
        <f t="shared" si="56"/>
        <v>-33</v>
      </c>
      <c r="AA92" s="184">
        <f t="shared" si="57"/>
        <v>-100</v>
      </c>
      <c r="AB92" s="44" t="s">
        <v>78</v>
      </c>
      <c r="AC92" s="44" t="s">
        <v>16</v>
      </c>
      <c r="AD92" s="21"/>
    </row>
    <row r="93" spans="1:30" ht="14.25" customHeight="1">
      <c r="A93" s="22"/>
      <c r="B93" s="252" t="s">
        <v>44</v>
      </c>
      <c r="C93" s="266" t="s">
        <v>45</v>
      </c>
      <c r="D93" s="61">
        <v>50</v>
      </c>
      <c r="E93" s="154">
        <f t="shared" si="50"/>
        <v>55.00000000000001</v>
      </c>
      <c r="F93" s="160">
        <v>44</v>
      </c>
      <c r="G93" s="75">
        <f t="shared" si="58"/>
        <v>-11.000000000000007</v>
      </c>
      <c r="H93" s="145">
        <f t="shared" si="59"/>
        <v>-20.000000000000007</v>
      </c>
      <c r="I93" s="75" t="s">
        <v>79</v>
      </c>
      <c r="J93" s="265">
        <v>44</v>
      </c>
      <c r="K93" s="171">
        <f t="shared" si="51"/>
        <v>-11.000000000000007</v>
      </c>
      <c r="L93" s="149">
        <f t="shared" si="52"/>
        <v>-20.000000000000007</v>
      </c>
      <c r="M93" s="252" t="s">
        <v>107</v>
      </c>
      <c r="N93" s="252" t="s">
        <v>44</v>
      </c>
      <c r="O93" s="54"/>
      <c r="P93" s="54"/>
      <c r="Q93" s="94" t="s">
        <v>44</v>
      </c>
      <c r="R93" s="245" t="s">
        <v>45</v>
      </c>
      <c r="S93" s="96">
        <v>37</v>
      </c>
      <c r="T93" s="154">
        <f t="shared" si="53"/>
        <v>40.7</v>
      </c>
      <c r="U93" s="160">
        <v>32</v>
      </c>
      <c r="V93" s="71">
        <f t="shared" si="54"/>
        <v>-8.700000000000003</v>
      </c>
      <c r="W93" s="90">
        <f t="shared" si="55"/>
        <v>-21.37592137592138</v>
      </c>
      <c r="X93" s="75" t="s">
        <v>79</v>
      </c>
      <c r="Y93" s="265">
        <v>32</v>
      </c>
      <c r="Z93" s="171">
        <f t="shared" si="56"/>
        <v>-8.700000000000003</v>
      </c>
      <c r="AA93" s="149">
        <f t="shared" si="57"/>
        <v>-21.37592137592138</v>
      </c>
      <c r="AB93" s="252" t="s">
        <v>107</v>
      </c>
      <c r="AC93" s="252" t="s">
        <v>44</v>
      </c>
      <c r="AD93" s="21"/>
    </row>
    <row r="94" spans="1:30" ht="14.25" customHeight="1">
      <c r="A94" s="22"/>
      <c r="B94" s="202" t="s">
        <v>22</v>
      </c>
      <c r="C94" s="229" t="s">
        <v>23</v>
      </c>
      <c r="D94" s="61">
        <v>950</v>
      </c>
      <c r="E94" s="154">
        <f t="shared" si="50"/>
        <v>1045</v>
      </c>
      <c r="F94" s="160">
        <v>997</v>
      </c>
      <c r="G94" s="75">
        <f t="shared" si="58"/>
        <v>-48</v>
      </c>
      <c r="H94" s="145">
        <f t="shared" si="59"/>
        <v>-4.593301435406694</v>
      </c>
      <c r="I94" s="75" t="s">
        <v>79</v>
      </c>
      <c r="J94" s="189">
        <v>1045</v>
      </c>
      <c r="K94" s="189">
        <f t="shared" si="51"/>
        <v>0</v>
      </c>
      <c r="L94" s="184">
        <f t="shared" si="52"/>
        <v>0</v>
      </c>
      <c r="M94" s="44" t="s">
        <v>78</v>
      </c>
      <c r="N94" s="44" t="s">
        <v>22</v>
      </c>
      <c r="O94" s="54"/>
      <c r="P94" s="54"/>
      <c r="Q94" s="202" t="s">
        <v>22</v>
      </c>
      <c r="R94" s="229" t="s">
        <v>23</v>
      </c>
      <c r="S94" s="61">
        <v>39</v>
      </c>
      <c r="T94" s="154">
        <v>43</v>
      </c>
      <c r="U94" s="192">
        <v>43</v>
      </c>
      <c r="V94" s="73">
        <f t="shared" si="54"/>
        <v>0</v>
      </c>
      <c r="W94" s="104">
        <f t="shared" si="55"/>
        <v>0</v>
      </c>
      <c r="X94" s="76" t="s">
        <v>78</v>
      </c>
      <c r="Y94" s="189">
        <v>43</v>
      </c>
      <c r="Z94" s="189">
        <f t="shared" si="56"/>
        <v>0</v>
      </c>
      <c r="AA94" s="184">
        <f t="shared" si="57"/>
        <v>0</v>
      </c>
      <c r="AB94" s="44" t="s">
        <v>78</v>
      </c>
      <c r="AC94" s="44" t="s">
        <v>22</v>
      </c>
      <c r="AD94" s="21"/>
    </row>
    <row r="95" spans="1:30" ht="14.25" customHeight="1" thickBot="1">
      <c r="A95" s="22"/>
      <c r="B95" s="240" t="s">
        <v>33</v>
      </c>
      <c r="C95" s="241" t="s">
        <v>34</v>
      </c>
      <c r="D95" s="62">
        <v>200</v>
      </c>
      <c r="E95" s="194">
        <f t="shared" si="50"/>
        <v>220.00000000000003</v>
      </c>
      <c r="F95" s="197">
        <v>200</v>
      </c>
      <c r="G95" s="134">
        <f t="shared" si="58"/>
        <v>-20.00000000000003</v>
      </c>
      <c r="H95" s="173">
        <f t="shared" si="59"/>
        <v>-9.090909090909104</v>
      </c>
      <c r="I95" s="134" t="s">
        <v>79</v>
      </c>
      <c r="J95" s="190">
        <v>300</v>
      </c>
      <c r="K95" s="190">
        <f t="shared" si="51"/>
        <v>79.99999999999997</v>
      </c>
      <c r="L95" s="191">
        <f t="shared" si="52"/>
        <v>36.36363636363635</v>
      </c>
      <c r="M95" s="46" t="s">
        <v>78</v>
      </c>
      <c r="N95" s="240" t="s">
        <v>33</v>
      </c>
      <c r="O95" s="54"/>
      <c r="P95" s="54"/>
      <c r="Q95" s="202" t="s">
        <v>33</v>
      </c>
      <c r="R95" s="229" t="s">
        <v>34</v>
      </c>
      <c r="S95" s="62">
        <v>30</v>
      </c>
      <c r="T95" s="194">
        <v>33</v>
      </c>
      <c r="U95" s="197">
        <v>20</v>
      </c>
      <c r="V95" s="112">
        <f t="shared" si="54"/>
        <v>-13</v>
      </c>
      <c r="W95" s="91">
        <f t="shared" si="55"/>
        <v>-39.39393939393939</v>
      </c>
      <c r="X95" s="133" t="s">
        <v>78</v>
      </c>
      <c r="Y95" s="190">
        <v>33</v>
      </c>
      <c r="Z95" s="190">
        <f t="shared" si="56"/>
        <v>0</v>
      </c>
      <c r="AA95" s="191">
        <f t="shared" si="57"/>
        <v>0</v>
      </c>
      <c r="AB95" s="46" t="s">
        <v>78</v>
      </c>
      <c r="AC95" s="46" t="s">
        <v>33</v>
      </c>
      <c r="AD95" s="21"/>
    </row>
    <row r="96" spans="1:30" ht="6" customHeight="1" thickBot="1">
      <c r="A96" s="22"/>
      <c r="B96" s="9"/>
      <c r="C96" s="9"/>
      <c r="D96" s="14"/>
      <c r="E96" s="12"/>
      <c r="F96" s="14"/>
      <c r="G96" s="12"/>
      <c r="H96" s="12"/>
      <c r="I96" s="4"/>
      <c r="J96" s="14"/>
      <c r="K96" s="14"/>
      <c r="L96" s="12"/>
      <c r="M96" s="12"/>
      <c r="N96" s="13"/>
      <c r="O96" s="21"/>
      <c r="P96" s="22"/>
      <c r="Q96" s="9"/>
      <c r="R96" s="9"/>
      <c r="S96" s="12"/>
      <c r="T96" s="12"/>
      <c r="U96" s="12"/>
      <c r="V96" s="12"/>
      <c r="W96" s="12"/>
      <c r="X96" s="4"/>
      <c r="Y96" s="14"/>
      <c r="Z96" s="14"/>
      <c r="AA96" s="12"/>
      <c r="AB96" s="13"/>
      <c r="AC96" s="13"/>
      <c r="AD96" s="21"/>
    </row>
    <row r="97" spans="1:30" ht="14.25" customHeight="1" thickBot="1">
      <c r="A97" s="22"/>
      <c r="B97" s="312" t="s">
        <v>0</v>
      </c>
      <c r="C97" s="318" t="s">
        <v>1</v>
      </c>
      <c r="D97" s="321" t="s">
        <v>64</v>
      </c>
      <c r="E97" s="322"/>
      <c r="F97" s="322"/>
      <c r="G97" s="322"/>
      <c r="H97" s="322"/>
      <c r="I97" s="323"/>
      <c r="J97" s="323"/>
      <c r="K97" s="323"/>
      <c r="L97" s="323"/>
      <c r="M97" s="324"/>
      <c r="N97" s="315" t="s">
        <v>0</v>
      </c>
      <c r="O97" s="21"/>
      <c r="P97" s="22"/>
      <c r="Q97" s="312" t="s">
        <v>0</v>
      </c>
      <c r="R97" s="318" t="s">
        <v>1</v>
      </c>
      <c r="S97" s="321" t="s">
        <v>68</v>
      </c>
      <c r="T97" s="323"/>
      <c r="U97" s="323"/>
      <c r="V97" s="323"/>
      <c r="W97" s="323"/>
      <c r="X97" s="323"/>
      <c r="Y97" s="323"/>
      <c r="Z97" s="323"/>
      <c r="AA97" s="323"/>
      <c r="AB97" s="324"/>
      <c r="AC97" s="312" t="s">
        <v>0</v>
      </c>
      <c r="AD97" s="21"/>
    </row>
    <row r="98" spans="1:30" ht="14.25" customHeight="1" thickBot="1">
      <c r="A98" s="22"/>
      <c r="B98" s="313"/>
      <c r="C98" s="319"/>
      <c r="D98" s="325" t="s">
        <v>70</v>
      </c>
      <c r="E98" s="308" t="s">
        <v>72</v>
      </c>
      <c r="F98" s="310" t="s">
        <v>69</v>
      </c>
      <c r="G98" s="330" t="s">
        <v>54</v>
      </c>
      <c r="H98" s="331"/>
      <c r="I98" s="308" t="s">
        <v>57</v>
      </c>
      <c r="J98" s="329" t="s">
        <v>73</v>
      </c>
      <c r="K98" s="330" t="s">
        <v>74</v>
      </c>
      <c r="L98" s="331"/>
      <c r="M98" s="308" t="s">
        <v>57</v>
      </c>
      <c r="N98" s="316"/>
      <c r="O98" s="21"/>
      <c r="P98" s="22"/>
      <c r="Q98" s="313"/>
      <c r="R98" s="319"/>
      <c r="S98" s="325" t="s">
        <v>70</v>
      </c>
      <c r="T98" s="308" t="s">
        <v>72</v>
      </c>
      <c r="U98" s="310" t="s">
        <v>69</v>
      </c>
      <c r="V98" s="330" t="s">
        <v>54</v>
      </c>
      <c r="W98" s="331"/>
      <c r="X98" s="308" t="s">
        <v>57</v>
      </c>
      <c r="Y98" s="329" t="s">
        <v>73</v>
      </c>
      <c r="Z98" s="330" t="s">
        <v>74</v>
      </c>
      <c r="AA98" s="331"/>
      <c r="AB98" s="308" t="s">
        <v>57</v>
      </c>
      <c r="AC98" s="313"/>
      <c r="AD98" s="21"/>
    </row>
    <row r="99" spans="1:30" ht="28.5" customHeight="1" thickBot="1">
      <c r="A99" s="22"/>
      <c r="B99" s="314"/>
      <c r="C99" s="320"/>
      <c r="D99" s="326"/>
      <c r="E99" s="309"/>
      <c r="F99" s="311"/>
      <c r="G99" s="11" t="s">
        <v>52</v>
      </c>
      <c r="H99" s="10" t="s">
        <v>53</v>
      </c>
      <c r="I99" s="309"/>
      <c r="J99" s="309"/>
      <c r="K99" s="11" t="s">
        <v>52</v>
      </c>
      <c r="L99" s="10" t="s">
        <v>53</v>
      </c>
      <c r="M99" s="309"/>
      <c r="N99" s="317"/>
      <c r="O99" s="21"/>
      <c r="P99" s="22"/>
      <c r="Q99" s="314"/>
      <c r="R99" s="320"/>
      <c r="S99" s="326"/>
      <c r="T99" s="309"/>
      <c r="U99" s="311"/>
      <c r="V99" s="11" t="s">
        <v>52</v>
      </c>
      <c r="W99" s="10" t="s">
        <v>53</v>
      </c>
      <c r="X99" s="309"/>
      <c r="Y99" s="309"/>
      <c r="Z99" s="11" t="s">
        <v>52</v>
      </c>
      <c r="AA99" s="10" t="s">
        <v>53</v>
      </c>
      <c r="AB99" s="309"/>
      <c r="AC99" s="314"/>
      <c r="AD99" s="21"/>
    </row>
    <row r="100" spans="1:30" ht="14.25" customHeight="1">
      <c r="A100" s="22"/>
      <c r="B100" s="202" t="s">
        <v>50</v>
      </c>
      <c r="C100" s="229" t="s">
        <v>51</v>
      </c>
      <c r="D100" s="118">
        <v>30</v>
      </c>
      <c r="E100" s="69">
        <v>33</v>
      </c>
      <c r="F100" s="89">
        <v>30</v>
      </c>
      <c r="G100" s="89">
        <f>F100-E100</f>
        <v>-3</v>
      </c>
      <c r="H100" s="143">
        <f>((F100/E100)-1)*100</f>
        <v>-9.090909090909093</v>
      </c>
      <c r="I100" s="89" t="s">
        <v>79</v>
      </c>
      <c r="J100" s="187">
        <v>35</v>
      </c>
      <c r="K100" s="187">
        <f aca="true" t="shared" si="60" ref="K100:K108">J100-E100</f>
        <v>2</v>
      </c>
      <c r="L100" s="180">
        <f aca="true" t="shared" si="61" ref="L100:L108">((J100/E100)-1)*100</f>
        <v>6.060606060606055</v>
      </c>
      <c r="M100" s="95" t="s">
        <v>78</v>
      </c>
      <c r="N100" s="202" t="s">
        <v>50</v>
      </c>
      <c r="O100" s="54"/>
      <c r="P100" s="54"/>
      <c r="Q100" s="202" t="s">
        <v>50</v>
      </c>
      <c r="R100" s="239" t="s">
        <v>51</v>
      </c>
      <c r="S100" s="118">
        <v>90</v>
      </c>
      <c r="T100" s="69">
        <f aca="true" t="shared" si="62" ref="T100:T105">S100*1.1</f>
        <v>99.00000000000001</v>
      </c>
      <c r="U100" s="89">
        <v>90</v>
      </c>
      <c r="V100" s="89">
        <f aca="true" t="shared" si="63" ref="V100:V107">U100-T100</f>
        <v>-9.000000000000014</v>
      </c>
      <c r="W100" s="143">
        <f aca="true" t="shared" si="64" ref="W100:W107">((U100/T100)-1)*100</f>
        <v>-9.090909090909104</v>
      </c>
      <c r="X100" s="89" t="s">
        <v>79</v>
      </c>
      <c r="Y100" s="187">
        <v>300</v>
      </c>
      <c r="Z100" s="189">
        <f aca="true" t="shared" si="65" ref="Z100:Z107">Y100-T100</f>
        <v>201</v>
      </c>
      <c r="AA100" s="184">
        <f aca="true" t="shared" si="66" ref="AA100:AA107">((Y100/T100)-1)*100</f>
        <v>203.03030303030297</v>
      </c>
      <c r="AB100" s="95" t="s">
        <v>78</v>
      </c>
      <c r="AC100" s="202" t="s">
        <v>50</v>
      </c>
      <c r="AD100" s="21"/>
    </row>
    <row r="101" spans="1:30" ht="14.25" customHeight="1">
      <c r="A101" s="22"/>
      <c r="B101" s="202" t="s">
        <v>40</v>
      </c>
      <c r="C101" s="229" t="s">
        <v>41</v>
      </c>
      <c r="D101" s="96">
        <v>46</v>
      </c>
      <c r="E101" s="154">
        <v>51</v>
      </c>
      <c r="F101" s="160">
        <v>46</v>
      </c>
      <c r="G101" s="75">
        <f>F101-E101</f>
        <v>-5</v>
      </c>
      <c r="H101" s="145">
        <f>((F101/E101)-1)*100</f>
        <v>-9.80392156862745</v>
      </c>
      <c r="I101" s="75" t="s">
        <v>79</v>
      </c>
      <c r="J101" s="189">
        <v>80</v>
      </c>
      <c r="K101" s="189">
        <f t="shared" si="60"/>
        <v>29</v>
      </c>
      <c r="L101" s="189">
        <f t="shared" si="61"/>
        <v>56.86274509803921</v>
      </c>
      <c r="M101" s="184" t="s">
        <v>78</v>
      </c>
      <c r="N101" s="44" t="s">
        <v>40</v>
      </c>
      <c r="O101" s="54"/>
      <c r="P101" s="54"/>
      <c r="Q101" s="202" t="s">
        <v>40</v>
      </c>
      <c r="R101" s="229" t="s">
        <v>41</v>
      </c>
      <c r="S101" s="96">
        <v>0</v>
      </c>
      <c r="T101" s="154" t="s">
        <v>94</v>
      </c>
      <c r="U101" s="160">
        <v>0</v>
      </c>
      <c r="V101" s="154" t="s">
        <v>94</v>
      </c>
      <c r="W101" s="154" t="s">
        <v>94</v>
      </c>
      <c r="X101" s="154" t="s">
        <v>94</v>
      </c>
      <c r="Y101" s="189">
        <v>400</v>
      </c>
      <c r="Z101" s="154" t="s">
        <v>94</v>
      </c>
      <c r="AA101" s="154" t="s">
        <v>94</v>
      </c>
      <c r="AB101" s="297" t="s">
        <v>114</v>
      </c>
      <c r="AC101" s="44" t="s">
        <v>40</v>
      </c>
      <c r="AD101" s="21"/>
    </row>
    <row r="102" spans="1:30" ht="14.25" customHeight="1">
      <c r="A102" s="22"/>
      <c r="B102" s="202" t="s">
        <v>14</v>
      </c>
      <c r="C102" s="229" t="s">
        <v>15</v>
      </c>
      <c r="D102" s="61">
        <v>11</v>
      </c>
      <c r="E102" s="154">
        <v>12</v>
      </c>
      <c r="F102" s="192">
        <v>16</v>
      </c>
      <c r="G102" s="76">
        <f>F102-E102</f>
        <v>4</v>
      </c>
      <c r="H102" s="182">
        <f>((F102/E102)-1)*100</f>
        <v>33.33333333333333</v>
      </c>
      <c r="I102" s="76" t="s">
        <v>78</v>
      </c>
      <c r="J102" s="151"/>
      <c r="K102" s="171">
        <f t="shared" si="60"/>
        <v>-12</v>
      </c>
      <c r="L102" s="149">
        <f t="shared" si="61"/>
        <v>-100</v>
      </c>
      <c r="M102" s="44" t="s">
        <v>78</v>
      </c>
      <c r="N102" s="44" t="s">
        <v>14</v>
      </c>
      <c r="O102" s="54"/>
      <c r="P102" s="54"/>
      <c r="Q102" s="202" t="s">
        <v>14</v>
      </c>
      <c r="R102" s="229" t="s">
        <v>15</v>
      </c>
      <c r="S102" s="61">
        <v>40</v>
      </c>
      <c r="T102" s="70">
        <f t="shared" si="62"/>
        <v>44</v>
      </c>
      <c r="U102" s="192">
        <v>100</v>
      </c>
      <c r="V102" s="76">
        <f t="shared" si="63"/>
        <v>56</v>
      </c>
      <c r="W102" s="182">
        <f t="shared" si="64"/>
        <v>127.2727272727273</v>
      </c>
      <c r="X102" s="76" t="s">
        <v>78</v>
      </c>
      <c r="Y102" s="189">
        <v>100</v>
      </c>
      <c r="Z102" s="189">
        <f t="shared" si="65"/>
        <v>56</v>
      </c>
      <c r="AA102" s="184">
        <f t="shared" si="66"/>
        <v>127.2727272727273</v>
      </c>
      <c r="AB102" s="44" t="s">
        <v>78</v>
      </c>
      <c r="AC102" s="44" t="s">
        <v>14</v>
      </c>
      <c r="AD102" s="21"/>
    </row>
    <row r="103" spans="1:30" ht="14.25" customHeight="1">
      <c r="A103" s="22"/>
      <c r="B103" s="202" t="s">
        <v>39</v>
      </c>
      <c r="C103" s="229" t="s">
        <v>77</v>
      </c>
      <c r="D103" s="61">
        <v>12</v>
      </c>
      <c r="E103" s="154">
        <v>13</v>
      </c>
      <c r="F103" s="192">
        <v>64</v>
      </c>
      <c r="G103" s="76">
        <f aca="true" t="shared" si="67" ref="G103:G108">F103-E103</f>
        <v>51</v>
      </c>
      <c r="H103" s="182">
        <f aca="true" t="shared" si="68" ref="H103:H108">((F103/E103)-1)*100</f>
        <v>392.3076923076923</v>
      </c>
      <c r="I103" s="76" t="s">
        <v>78</v>
      </c>
      <c r="J103" s="189">
        <v>64</v>
      </c>
      <c r="K103" s="189">
        <f t="shared" si="60"/>
        <v>51</v>
      </c>
      <c r="L103" s="184">
        <f t="shared" si="61"/>
        <v>392.3076923076923</v>
      </c>
      <c r="M103" s="44" t="s">
        <v>78</v>
      </c>
      <c r="N103" s="44" t="s">
        <v>39</v>
      </c>
      <c r="O103" s="54"/>
      <c r="P103" s="54"/>
      <c r="Q103" s="117" t="s">
        <v>39</v>
      </c>
      <c r="R103" s="248" t="s">
        <v>77</v>
      </c>
      <c r="S103" s="61">
        <v>96</v>
      </c>
      <c r="T103" s="154">
        <f t="shared" si="62"/>
        <v>105.60000000000001</v>
      </c>
      <c r="U103" s="160">
        <v>0</v>
      </c>
      <c r="V103" s="75">
        <f t="shared" si="63"/>
        <v>-105.60000000000001</v>
      </c>
      <c r="W103" s="145">
        <f t="shared" si="64"/>
        <v>-100</v>
      </c>
      <c r="X103" s="75" t="s">
        <v>79</v>
      </c>
      <c r="Y103" s="151">
        <v>106</v>
      </c>
      <c r="Z103" s="189">
        <f t="shared" si="65"/>
        <v>0.3999999999999915</v>
      </c>
      <c r="AA103" s="184">
        <f t="shared" si="66"/>
        <v>0.37878787878786735</v>
      </c>
      <c r="AB103" s="44" t="s">
        <v>78</v>
      </c>
      <c r="AC103" s="94" t="s">
        <v>39</v>
      </c>
      <c r="AD103" s="21"/>
    </row>
    <row r="104" spans="1:30" ht="14.25" customHeight="1">
      <c r="A104" s="22"/>
      <c r="B104" s="94" t="s">
        <v>29</v>
      </c>
      <c r="C104" s="244" t="s">
        <v>30</v>
      </c>
      <c r="D104" s="61">
        <v>20</v>
      </c>
      <c r="E104" s="154">
        <v>22</v>
      </c>
      <c r="F104" s="160"/>
      <c r="G104" s="75">
        <f t="shared" si="67"/>
        <v>-22</v>
      </c>
      <c r="H104" s="145">
        <f t="shared" si="68"/>
        <v>-100</v>
      </c>
      <c r="I104" s="70"/>
      <c r="J104" s="151">
        <f>I104*1.05</f>
        <v>0</v>
      </c>
      <c r="K104" s="171">
        <f t="shared" si="60"/>
        <v>-22</v>
      </c>
      <c r="L104" s="149">
        <f t="shared" si="61"/>
        <v>-100</v>
      </c>
      <c r="M104" s="44"/>
      <c r="N104" s="94" t="s">
        <v>29</v>
      </c>
      <c r="O104" s="54"/>
      <c r="P104" s="54"/>
      <c r="Q104" s="94" t="s">
        <v>29</v>
      </c>
      <c r="R104" s="249" t="s">
        <v>30</v>
      </c>
      <c r="S104" s="61">
        <v>70</v>
      </c>
      <c r="T104" s="154">
        <f t="shared" si="62"/>
        <v>77</v>
      </c>
      <c r="U104" s="160"/>
      <c r="V104" s="75">
        <f t="shared" si="63"/>
        <v>-77</v>
      </c>
      <c r="W104" s="145">
        <f t="shared" si="64"/>
        <v>-100</v>
      </c>
      <c r="X104" s="70"/>
      <c r="Y104" s="151"/>
      <c r="Z104" s="189">
        <f t="shared" si="65"/>
        <v>-77</v>
      </c>
      <c r="AA104" s="184">
        <f t="shared" si="66"/>
        <v>-100</v>
      </c>
      <c r="AB104" s="44"/>
      <c r="AC104" s="102" t="s">
        <v>29</v>
      </c>
      <c r="AD104" s="21"/>
    </row>
    <row r="105" spans="1:30" ht="14.25" customHeight="1">
      <c r="A105" s="22"/>
      <c r="B105" s="202" t="s">
        <v>16</v>
      </c>
      <c r="C105" s="229" t="s">
        <v>17</v>
      </c>
      <c r="D105" s="61">
        <v>15</v>
      </c>
      <c r="E105" s="154">
        <v>17</v>
      </c>
      <c r="F105" s="192">
        <v>17</v>
      </c>
      <c r="G105" s="192">
        <f t="shared" si="67"/>
        <v>0</v>
      </c>
      <c r="H105" s="76">
        <f t="shared" si="68"/>
        <v>0</v>
      </c>
      <c r="I105" s="182"/>
      <c r="J105" s="76">
        <f>I105*1.05</f>
        <v>0</v>
      </c>
      <c r="K105" s="189">
        <f t="shared" si="60"/>
        <v>-17</v>
      </c>
      <c r="L105" s="189">
        <f t="shared" si="61"/>
        <v>-100</v>
      </c>
      <c r="M105" s="44" t="s">
        <v>78</v>
      </c>
      <c r="N105" s="102" t="s">
        <v>16</v>
      </c>
      <c r="O105" s="54"/>
      <c r="P105" s="54"/>
      <c r="Q105" s="202" t="s">
        <v>16</v>
      </c>
      <c r="R105" s="229" t="s">
        <v>17</v>
      </c>
      <c r="S105" s="61">
        <v>80</v>
      </c>
      <c r="T105" s="154">
        <f t="shared" si="62"/>
        <v>88</v>
      </c>
      <c r="U105" s="192">
        <v>300</v>
      </c>
      <c r="V105" s="76">
        <f t="shared" si="63"/>
        <v>212</v>
      </c>
      <c r="W105" s="182">
        <f t="shared" si="64"/>
        <v>240.9090909090909</v>
      </c>
      <c r="X105" s="76"/>
      <c r="Y105" s="189"/>
      <c r="Z105" s="189">
        <f t="shared" si="65"/>
        <v>-88</v>
      </c>
      <c r="AA105" s="184">
        <f t="shared" si="66"/>
        <v>-100</v>
      </c>
      <c r="AB105" s="44" t="s">
        <v>78</v>
      </c>
      <c r="AC105" s="44" t="s">
        <v>16</v>
      </c>
      <c r="AD105" s="21"/>
    </row>
    <row r="106" spans="1:30" ht="14.25" customHeight="1">
      <c r="A106" s="22"/>
      <c r="B106" s="94" t="s">
        <v>44</v>
      </c>
      <c r="C106" s="245" t="s">
        <v>45</v>
      </c>
      <c r="D106" s="96">
        <v>0</v>
      </c>
      <c r="E106" s="154" t="s">
        <v>94</v>
      </c>
      <c r="F106" s="154">
        <v>0</v>
      </c>
      <c r="G106" s="154" t="s">
        <v>94</v>
      </c>
      <c r="H106" s="154" t="s">
        <v>94</v>
      </c>
      <c r="I106" s="154" t="s">
        <v>94</v>
      </c>
      <c r="J106" s="193"/>
      <c r="K106" s="154" t="s">
        <v>94</v>
      </c>
      <c r="L106" s="154" t="s">
        <v>94</v>
      </c>
      <c r="M106" s="44"/>
      <c r="N106" s="94" t="s">
        <v>44</v>
      </c>
      <c r="O106" s="54"/>
      <c r="P106" s="54"/>
      <c r="Q106" s="94" t="s">
        <v>44</v>
      </c>
      <c r="R106" s="249" t="s">
        <v>45</v>
      </c>
      <c r="S106" s="96">
        <v>0</v>
      </c>
      <c r="T106" s="154" t="s">
        <v>94</v>
      </c>
      <c r="U106" s="154">
        <v>17</v>
      </c>
      <c r="V106" s="154" t="s">
        <v>94</v>
      </c>
      <c r="W106" s="154" t="s">
        <v>94</v>
      </c>
      <c r="X106" s="154" t="s">
        <v>94</v>
      </c>
      <c r="Y106" s="193"/>
      <c r="Z106" s="154" t="s">
        <v>94</v>
      </c>
      <c r="AA106" s="154" t="s">
        <v>94</v>
      </c>
      <c r="AB106" s="102"/>
      <c r="AC106" s="94" t="s">
        <v>44</v>
      </c>
      <c r="AD106" s="21"/>
    </row>
    <row r="107" spans="1:30" ht="14.25" customHeight="1">
      <c r="A107" s="22"/>
      <c r="B107" s="202" t="s">
        <v>22</v>
      </c>
      <c r="C107" s="229" t="s">
        <v>23</v>
      </c>
      <c r="D107" s="61">
        <v>11</v>
      </c>
      <c r="E107" s="154">
        <v>12</v>
      </c>
      <c r="F107" s="192">
        <v>16</v>
      </c>
      <c r="G107" s="76">
        <f t="shared" si="67"/>
        <v>4</v>
      </c>
      <c r="H107" s="182">
        <f t="shared" si="68"/>
        <v>33.33333333333333</v>
      </c>
      <c r="I107" s="76" t="s">
        <v>78</v>
      </c>
      <c r="J107" s="189">
        <v>13</v>
      </c>
      <c r="K107" s="189">
        <f t="shared" si="60"/>
        <v>1</v>
      </c>
      <c r="L107" s="184">
        <f t="shared" si="61"/>
        <v>8.333333333333325</v>
      </c>
      <c r="M107" s="44" t="s">
        <v>78</v>
      </c>
      <c r="N107" s="44" t="s">
        <v>22</v>
      </c>
      <c r="O107" s="54"/>
      <c r="P107" s="54"/>
      <c r="Q107" s="202" t="s">
        <v>22</v>
      </c>
      <c r="R107" s="229" t="s">
        <v>23</v>
      </c>
      <c r="S107" s="61">
        <v>65</v>
      </c>
      <c r="T107" s="154">
        <v>72</v>
      </c>
      <c r="U107" s="154">
        <v>71</v>
      </c>
      <c r="V107" s="75">
        <f t="shared" si="63"/>
        <v>-1</v>
      </c>
      <c r="W107" s="145">
        <f t="shared" si="64"/>
        <v>-1.388888888888884</v>
      </c>
      <c r="X107" s="75" t="s">
        <v>79</v>
      </c>
      <c r="Y107" s="189">
        <v>72</v>
      </c>
      <c r="Z107" s="189">
        <f t="shared" si="65"/>
        <v>0</v>
      </c>
      <c r="AA107" s="184">
        <f t="shared" si="66"/>
        <v>0</v>
      </c>
      <c r="AB107" s="44" t="s">
        <v>78</v>
      </c>
      <c r="AC107" s="44" t="s">
        <v>22</v>
      </c>
      <c r="AD107" s="21"/>
    </row>
    <row r="108" spans="1:30" ht="14.25" customHeight="1" thickBot="1">
      <c r="A108" s="22"/>
      <c r="B108" s="240" t="s">
        <v>33</v>
      </c>
      <c r="C108" s="241" t="s">
        <v>34</v>
      </c>
      <c r="D108" s="62">
        <v>20</v>
      </c>
      <c r="E108" s="194">
        <v>22</v>
      </c>
      <c r="F108" s="197">
        <v>20</v>
      </c>
      <c r="G108" s="134">
        <f t="shared" si="67"/>
        <v>-2</v>
      </c>
      <c r="H108" s="173">
        <f t="shared" si="68"/>
        <v>-9.090909090909093</v>
      </c>
      <c r="I108" s="134" t="s">
        <v>79</v>
      </c>
      <c r="J108" s="190">
        <v>40</v>
      </c>
      <c r="K108" s="190">
        <f t="shared" si="60"/>
        <v>18</v>
      </c>
      <c r="L108" s="191">
        <f t="shared" si="61"/>
        <v>81.81818181818181</v>
      </c>
      <c r="M108" s="46" t="s">
        <v>78</v>
      </c>
      <c r="N108" s="240" t="s">
        <v>33</v>
      </c>
      <c r="O108" s="54"/>
      <c r="P108" s="54"/>
      <c r="Q108" s="240" t="s">
        <v>33</v>
      </c>
      <c r="R108" s="241" t="s">
        <v>34</v>
      </c>
      <c r="S108" s="62">
        <v>0</v>
      </c>
      <c r="T108" s="284" t="s">
        <v>94</v>
      </c>
      <c r="U108" s="199">
        <v>100</v>
      </c>
      <c r="V108" s="284" t="s">
        <v>94</v>
      </c>
      <c r="W108" s="284" t="s">
        <v>94</v>
      </c>
      <c r="X108" s="284" t="s">
        <v>94</v>
      </c>
      <c r="Y108" s="190">
        <v>100</v>
      </c>
      <c r="Z108" s="284" t="s">
        <v>94</v>
      </c>
      <c r="AA108" s="284" t="s">
        <v>94</v>
      </c>
      <c r="AB108" s="306" t="s">
        <v>115</v>
      </c>
      <c r="AC108" s="44" t="s">
        <v>33</v>
      </c>
      <c r="AD108" s="21"/>
    </row>
    <row r="109" spans="1:30" ht="3.75" customHeight="1" thickBot="1">
      <c r="A109" s="22"/>
      <c r="B109" s="240"/>
      <c r="C109" s="250"/>
      <c r="D109" s="18"/>
      <c r="E109" s="19"/>
      <c r="F109" s="18"/>
      <c r="G109" s="19"/>
      <c r="H109" s="19"/>
      <c r="I109" s="17"/>
      <c r="J109" s="18"/>
      <c r="K109" s="18"/>
      <c r="L109" s="19"/>
      <c r="M109" s="19"/>
      <c r="N109" s="20"/>
      <c r="O109" s="21"/>
      <c r="P109" s="22"/>
      <c r="Q109" s="16"/>
      <c r="R109" s="16"/>
      <c r="S109" s="19"/>
      <c r="T109" s="19"/>
      <c r="U109" s="19"/>
      <c r="V109" s="19"/>
      <c r="W109" s="19"/>
      <c r="X109" s="17"/>
      <c r="Y109" s="18"/>
      <c r="Z109" s="18"/>
      <c r="AA109" s="19"/>
      <c r="AB109" s="20"/>
      <c r="AC109" s="20"/>
      <c r="AD109" s="21"/>
    </row>
    <row r="110" spans="1:30" ht="14.25" customHeight="1">
      <c r="A110" s="23"/>
      <c r="B110" s="9"/>
      <c r="C110" s="9"/>
      <c r="D110" s="14"/>
      <c r="E110" s="12"/>
      <c r="F110" s="14"/>
      <c r="G110" s="12"/>
      <c r="H110" s="12"/>
      <c r="I110" s="4"/>
      <c r="J110" s="14"/>
      <c r="K110" s="14"/>
      <c r="L110" s="12"/>
      <c r="M110" s="12"/>
      <c r="N110" s="34">
        <v>3</v>
      </c>
      <c r="O110" s="24"/>
      <c r="P110" s="23"/>
      <c r="Q110" s="9"/>
      <c r="R110" s="9"/>
      <c r="S110" s="12"/>
      <c r="T110" s="12"/>
      <c r="U110" s="12"/>
      <c r="V110" s="12"/>
      <c r="W110" s="12"/>
      <c r="X110" s="4"/>
      <c r="Y110" s="14"/>
      <c r="Z110" s="14"/>
      <c r="AA110" s="12"/>
      <c r="AB110" s="13"/>
      <c r="AC110">
        <v>4</v>
      </c>
      <c r="AD110" s="24"/>
    </row>
    <row r="111" spans="2:21" ht="15.75" customHeight="1" thickBot="1">
      <c r="B111" s="2" t="s">
        <v>56</v>
      </c>
      <c r="C111" s="1"/>
      <c r="D111" s="1"/>
      <c r="E111" s="1"/>
      <c r="Q111" s="2" t="s">
        <v>56</v>
      </c>
      <c r="R111" s="1"/>
      <c r="S111" s="1"/>
      <c r="T111" s="1"/>
      <c r="U111" s="1"/>
    </row>
    <row r="112" spans="2:29" ht="21" customHeight="1" thickBot="1">
      <c r="B112" s="321" t="s">
        <v>71</v>
      </c>
      <c r="C112" s="327"/>
      <c r="D112" s="327"/>
      <c r="E112" s="327"/>
      <c r="F112" s="327"/>
      <c r="G112" s="327"/>
      <c r="H112" s="327"/>
      <c r="I112" s="327"/>
      <c r="J112" s="327"/>
      <c r="K112" s="327"/>
      <c r="L112" s="328"/>
      <c r="M112" s="51"/>
      <c r="N112" s="6"/>
      <c r="Q112" s="321" t="s">
        <v>71</v>
      </c>
      <c r="R112" s="327"/>
      <c r="S112" s="327"/>
      <c r="T112" s="327"/>
      <c r="U112" s="327"/>
      <c r="V112" s="327"/>
      <c r="W112" s="327"/>
      <c r="X112" s="327"/>
      <c r="Y112" s="327"/>
      <c r="Z112" s="327"/>
      <c r="AA112" s="327"/>
      <c r="AB112" s="328"/>
      <c r="AC112" s="6"/>
    </row>
    <row r="113" spans="2:29" ht="4.5" customHeight="1">
      <c r="B113" s="8"/>
      <c r="C113" s="7"/>
      <c r="D113" s="7"/>
      <c r="E113" s="7"/>
      <c r="F113" s="7"/>
      <c r="G113" s="7"/>
      <c r="H113" s="7"/>
      <c r="I113" s="7"/>
      <c r="J113" s="7"/>
      <c r="K113" s="6"/>
      <c r="L113" s="6"/>
      <c r="M113" s="6"/>
      <c r="N113" s="6"/>
      <c r="Q113" s="8"/>
      <c r="R113" s="7"/>
      <c r="S113" s="7"/>
      <c r="T113" s="7"/>
      <c r="U113" s="7"/>
      <c r="V113" s="7"/>
      <c r="W113" s="7"/>
      <c r="X113" s="7"/>
      <c r="Y113" s="6"/>
      <c r="Z113" s="6"/>
      <c r="AA113" s="6"/>
      <c r="AB113" s="6"/>
      <c r="AC113" s="6"/>
    </row>
    <row r="114" spans="1:30" ht="5.25" customHeight="1">
      <c r="A114" s="22"/>
      <c r="B114" s="29"/>
      <c r="C114" s="29"/>
      <c r="D114" s="29"/>
      <c r="E114" s="29"/>
      <c r="F114" s="21"/>
      <c r="G114" s="21"/>
      <c r="H114" s="21"/>
      <c r="I114" s="21"/>
      <c r="J114" s="21"/>
      <c r="K114" s="21"/>
      <c r="L114" s="21"/>
      <c r="M114" s="21"/>
      <c r="N114" s="21"/>
      <c r="O114" s="22"/>
      <c r="P114" s="22"/>
      <c r="Q114" s="29"/>
      <c r="R114" s="29"/>
      <c r="S114" s="29"/>
      <c r="T114" s="29"/>
      <c r="U114" s="29"/>
      <c r="V114" s="21"/>
      <c r="W114" s="21"/>
      <c r="X114" s="21"/>
      <c r="Y114" s="21"/>
      <c r="Z114" s="21"/>
      <c r="AA114" s="21"/>
      <c r="AB114" s="21"/>
      <c r="AC114" s="21"/>
      <c r="AD114" s="22"/>
    </row>
    <row r="115" spans="1:30" ht="14.25" customHeight="1">
      <c r="A115" s="22"/>
      <c r="B115" s="3" t="s">
        <v>76</v>
      </c>
      <c r="C115" s="3"/>
      <c r="D115" s="3"/>
      <c r="E115" s="3"/>
      <c r="F115" s="5"/>
      <c r="G115" s="5"/>
      <c r="H115" s="5"/>
      <c r="I115" s="5"/>
      <c r="J115" s="5"/>
      <c r="K115" s="5"/>
      <c r="L115" s="5"/>
      <c r="M115" s="5"/>
      <c r="N115" s="5"/>
      <c r="O115" s="22"/>
      <c r="P115" s="22"/>
      <c r="Q115" s="3" t="s">
        <v>76</v>
      </c>
      <c r="R115" s="3"/>
      <c r="S115" s="3"/>
      <c r="T115" s="3"/>
      <c r="U115" s="3"/>
      <c r="V115" s="5"/>
      <c r="W115" s="5"/>
      <c r="X115" s="5"/>
      <c r="Y115" s="5"/>
      <c r="Z115" s="5"/>
      <c r="AA115" s="5"/>
      <c r="AB115" s="5"/>
      <c r="AC115" s="5"/>
      <c r="AD115" s="22"/>
    </row>
    <row r="116" spans="1:30" ht="5.25" customHeight="1" thickBot="1">
      <c r="A116" s="22"/>
      <c r="B116" s="3"/>
      <c r="C116" s="3"/>
      <c r="D116" s="3"/>
      <c r="E116" s="3"/>
      <c r="F116" s="5"/>
      <c r="G116" s="5"/>
      <c r="H116" s="5"/>
      <c r="I116" s="5"/>
      <c r="J116" s="5"/>
      <c r="K116" s="5"/>
      <c r="L116" s="5"/>
      <c r="M116" s="5"/>
      <c r="N116" s="5"/>
      <c r="O116" s="22"/>
      <c r="P116" s="22"/>
      <c r="Q116" s="3"/>
      <c r="R116" s="3"/>
      <c r="S116" s="3"/>
      <c r="T116" s="3"/>
      <c r="U116" s="3"/>
      <c r="V116" s="5"/>
      <c r="W116" s="5"/>
      <c r="X116" s="5"/>
      <c r="Y116" s="5"/>
      <c r="Z116" s="5"/>
      <c r="AA116" s="5"/>
      <c r="AB116" s="5"/>
      <c r="AC116" s="5"/>
      <c r="AD116" s="22"/>
    </row>
    <row r="117" spans="1:30" ht="14.25" customHeight="1" thickBot="1">
      <c r="A117" s="22"/>
      <c r="B117" s="312" t="s">
        <v>0</v>
      </c>
      <c r="C117" s="318" t="s">
        <v>1</v>
      </c>
      <c r="D117" s="321" t="s">
        <v>61</v>
      </c>
      <c r="E117" s="322"/>
      <c r="F117" s="322"/>
      <c r="G117" s="322"/>
      <c r="H117" s="322"/>
      <c r="I117" s="323"/>
      <c r="J117" s="323"/>
      <c r="K117" s="323"/>
      <c r="L117" s="323"/>
      <c r="M117" s="324"/>
      <c r="N117" s="312" t="s">
        <v>0</v>
      </c>
      <c r="O117" s="21"/>
      <c r="P117" s="22"/>
      <c r="Q117" s="312" t="s">
        <v>0</v>
      </c>
      <c r="R117" s="318" t="s">
        <v>1</v>
      </c>
      <c r="S117" s="321" t="s">
        <v>65</v>
      </c>
      <c r="T117" s="322"/>
      <c r="U117" s="322"/>
      <c r="V117" s="322"/>
      <c r="W117" s="322"/>
      <c r="X117" s="323"/>
      <c r="Y117" s="323"/>
      <c r="Z117" s="323"/>
      <c r="AA117" s="323"/>
      <c r="AB117" s="324"/>
      <c r="AC117" s="312" t="s">
        <v>0</v>
      </c>
      <c r="AD117" s="21"/>
    </row>
    <row r="118" spans="1:30" ht="14.25" customHeight="1" thickBot="1">
      <c r="A118" s="22"/>
      <c r="B118" s="313"/>
      <c r="C118" s="319"/>
      <c r="D118" s="325" t="s">
        <v>70</v>
      </c>
      <c r="E118" s="308" t="s">
        <v>72</v>
      </c>
      <c r="F118" s="310" t="s">
        <v>69</v>
      </c>
      <c r="G118" s="330" t="s">
        <v>54</v>
      </c>
      <c r="H118" s="331"/>
      <c r="I118" s="308" t="s">
        <v>57</v>
      </c>
      <c r="J118" s="329" t="s">
        <v>73</v>
      </c>
      <c r="K118" s="330" t="s">
        <v>74</v>
      </c>
      <c r="L118" s="331"/>
      <c r="M118" s="308" t="s">
        <v>57</v>
      </c>
      <c r="N118" s="313"/>
      <c r="O118" s="26"/>
      <c r="P118" s="22"/>
      <c r="Q118" s="313"/>
      <c r="R118" s="319"/>
      <c r="S118" s="325" t="s">
        <v>70</v>
      </c>
      <c r="T118" s="308" t="s">
        <v>72</v>
      </c>
      <c r="U118" s="310" t="s">
        <v>69</v>
      </c>
      <c r="V118" s="330" t="s">
        <v>54</v>
      </c>
      <c r="W118" s="331"/>
      <c r="X118" s="308" t="s">
        <v>57</v>
      </c>
      <c r="Y118" s="329" t="s">
        <v>73</v>
      </c>
      <c r="Z118" s="330" t="s">
        <v>74</v>
      </c>
      <c r="AA118" s="331"/>
      <c r="AB118" s="308" t="s">
        <v>57</v>
      </c>
      <c r="AC118" s="313"/>
      <c r="AD118" s="26"/>
    </row>
    <row r="119" spans="1:30" ht="30" customHeight="1" thickBot="1">
      <c r="A119" s="22"/>
      <c r="B119" s="314"/>
      <c r="C119" s="320"/>
      <c r="D119" s="326"/>
      <c r="E119" s="309"/>
      <c r="F119" s="311"/>
      <c r="G119" s="11" t="s">
        <v>52</v>
      </c>
      <c r="H119" s="10" t="s">
        <v>53</v>
      </c>
      <c r="I119" s="309"/>
      <c r="J119" s="309"/>
      <c r="K119" s="11" t="s">
        <v>52</v>
      </c>
      <c r="L119" s="10" t="s">
        <v>53</v>
      </c>
      <c r="M119" s="309"/>
      <c r="N119" s="314"/>
      <c r="O119" s="27"/>
      <c r="P119" s="22"/>
      <c r="Q119" s="314"/>
      <c r="R119" s="320"/>
      <c r="S119" s="326"/>
      <c r="T119" s="309"/>
      <c r="U119" s="311"/>
      <c r="V119" s="11" t="s">
        <v>52</v>
      </c>
      <c r="W119" s="10" t="s">
        <v>53</v>
      </c>
      <c r="X119" s="309"/>
      <c r="Y119" s="309"/>
      <c r="Z119" s="11" t="s">
        <v>52</v>
      </c>
      <c r="AA119" s="10" t="s">
        <v>53</v>
      </c>
      <c r="AB119" s="309"/>
      <c r="AC119" s="314"/>
      <c r="AD119" s="27"/>
    </row>
    <row r="120" spans="1:30" ht="14.25" customHeight="1">
      <c r="A120" s="22"/>
      <c r="B120" s="44" t="s">
        <v>8</v>
      </c>
      <c r="C120" s="218" t="s">
        <v>9</v>
      </c>
      <c r="D120" s="63">
        <v>2615</v>
      </c>
      <c r="E120" s="69">
        <v>2877</v>
      </c>
      <c r="F120" s="286">
        <v>2615</v>
      </c>
      <c r="G120" s="89">
        <f>F120-E120</f>
        <v>-262</v>
      </c>
      <c r="H120" s="143">
        <f>((F120/E120)*100)-100</f>
        <v>-9.10670837678137</v>
      </c>
      <c r="I120" s="89" t="s">
        <v>79</v>
      </c>
      <c r="J120" s="179">
        <v>2877</v>
      </c>
      <c r="K120" s="233">
        <f>J120-E120</f>
        <v>0</v>
      </c>
      <c r="L120" s="234">
        <f>((J120/E120)*100)-100</f>
        <v>0</v>
      </c>
      <c r="M120" s="95" t="s">
        <v>78</v>
      </c>
      <c r="N120" s="95" t="s">
        <v>8</v>
      </c>
      <c r="O120" s="28"/>
      <c r="P120" s="22"/>
      <c r="Q120" s="44" t="s">
        <v>8</v>
      </c>
      <c r="R120" s="218" t="s">
        <v>9</v>
      </c>
      <c r="S120" s="60">
        <v>300</v>
      </c>
      <c r="T120" s="69">
        <v>330</v>
      </c>
      <c r="U120" s="281">
        <v>500</v>
      </c>
      <c r="V120" s="186">
        <f>U120-T120</f>
        <v>170</v>
      </c>
      <c r="W120" s="261">
        <f>((U120/T120)*100)-100</f>
        <v>51.5151515151515</v>
      </c>
      <c r="X120" s="76" t="s">
        <v>78</v>
      </c>
      <c r="Y120" s="179">
        <v>500</v>
      </c>
      <c r="Z120" s="187">
        <f>Y120-T120</f>
        <v>170</v>
      </c>
      <c r="AA120" s="180">
        <f>((Y120/T120)-1)*100</f>
        <v>51.515151515151516</v>
      </c>
      <c r="AB120" s="95" t="s">
        <v>78</v>
      </c>
      <c r="AC120" s="95" t="s">
        <v>8</v>
      </c>
      <c r="AD120" s="28"/>
    </row>
    <row r="121" spans="1:30" ht="14.25" customHeight="1">
      <c r="A121" s="22"/>
      <c r="B121" s="44" t="s">
        <v>24</v>
      </c>
      <c r="C121" s="218" t="s">
        <v>25</v>
      </c>
      <c r="D121" s="119">
        <v>1200</v>
      </c>
      <c r="E121" s="154">
        <v>1320</v>
      </c>
      <c r="F121" s="282">
        <v>1320</v>
      </c>
      <c r="G121" s="76">
        <f>F121-E121</f>
        <v>0</v>
      </c>
      <c r="H121" s="259">
        <f>((F121/E121)*100)-100</f>
        <v>0</v>
      </c>
      <c r="I121" s="76" t="s">
        <v>78</v>
      </c>
      <c r="J121" s="181">
        <v>1320</v>
      </c>
      <c r="K121" s="192">
        <f>J121-E121</f>
        <v>0</v>
      </c>
      <c r="L121" s="184">
        <f>((J121/E121)*100)-100</f>
        <v>0</v>
      </c>
      <c r="M121" s="44" t="s">
        <v>78</v>
      </c>
      <c r="N121" s="44" t="s">
        <v>24</v>
      </c>
      <c r="O121" s="28"/>
      <c r="P121" s="22"/>
      <c r="Q121" s="44" t="s">
        <v>24</v>
      </c>
      <c r="R121" s="218" t="s">
        <v>25</v>
      </c>
      <c r="S121" s="96">
        <v>6</v>
      </c>
      <c r="T121" s="154">
        <v>7</v>
      </c>
      <c r="U121" s="282">
        <v>50</v>
      </c>
      <c r="V121" s="76">
        <f>U121-T121</f>
        <v>43</v>
      </c>
      <c r="W121" s="259">
        <f>((U121/T121)*100)-100</f>
        <v>614.2857142857143</v>
      </c>
      <c r="X121" s="76" t="s">
        <v>78</v>
      </c>
      <c r="Y121" s="181">
        <v>50</v>
      </c>
      <c r="Z121" s="189">
        <f>Y121-T121</f>
        <v>43</v>
      </c>
      <c r="AA121" s="184">
        <f>((Y121/T121)-1)*100</f>
        <v>614.2857142857143</v>
      </c>
      <c r="AB121" s="44" t="s">
        <v>78</v>
      </c>
      <c r="AC121" s="44" t="s">
        <v>24</v>
      </c>
      <c r="AD121" s="28"/>
    </row>
    <row r="122" spans="1:30" ht="16.5" customHeight="1" thickBot="1">
      <c r="A122" s="22"/>
      <c r="B122" s="46" t="s">
        <v>20</v>
      </c>
      <c r="C122" s="304" t="s">
        <v>21</v>
      </c>
      <c r="D122" s="65">
        <v>1000</v>
      </c>
      <c r="E122" s="194">
        <v>1100</v>
      </c>
      <c r="F122" s="303">
        <v>1100</v>
      </c>
      <c r="G122" s="133">
        <f>F122-E122</f>
        <v>0</v>
      </c>
      <c r="H122" s="260">
        <f>((F122/E122)*100)-100</f>
        <v>0</v>
      </c>
      <c r="I122" s="133" t="s">
        <v>78</v>
      </c>
      <c r="J122" s="305">
        <f>E122</f>
        <v>1100</v>
      </c>
      <c r="K122" s="195">
        <f>J122-E122</f>
        <v>0</v>
      </c>
      <c r="L122" s="191">
        <f>((J122/E122)*100)-100</f>
        <v>0</v>
      </c>
      <c r="M122" s="46" t="s">
        <v>78</v>
      </c>
      <c r="N122" s="46" t="s">
        <v>20</v>
      </c>
      <c r="O122" s="28"/>
      <c r="P122" s="22"/>
      <c r="Q122" s="46" t="s">
        <v>20</v>
      </c>
      <c r="R122" s="304" t="s">
        <v>21</v>
      </c>
      <c r="S122" s="62">
        <v>5</v>
      </c>
      <c r="T122" s="194">
        <v>6</v>
      </c>
      <c r="U122" s="303">
        <v>8</v>
      </c>
      <c r="V122" s="133">
        <f>U122-T122</f>
        <v>2</v>
      </c>
      <c r="W122" s="260">
        <f>((U122/T122)*100)-100</f>
        <v>33.333333333333314</v>
      </c>
      <c r="X122" s="133" t="s">
        <v>78</v>
      </c>
      <c r="Y122" s="285">
        <v>8</v>
      </c>
      <c r="Z122" s="190">
        <f>Y122-T122</f>
        <v>2</v>
      </c>
      <c r="AA122" s="191">
        <f>((Y122/T122)-1)*100</f>
        <v>33.33333333333333</v>
      </c>
      <c r="AB122" s="46" t="s">
        <v>78</v>
      </c>
      <c r="AC122" s="46" t="s">
        <v>20</v>
      </c>
      <c r="AD122" s="28"/>
    </row>
    <row r="123" spans="1:30" ht="14.25" customHeight="1" thickBot="1">
      <c r="A123" s="22"/>
      <c r="B123" s="9"/>
      <c r="C123" s="9"/>
      <c r="D123" s="15"/>
      <c r="E123" s="15"/>
      <c r="F123" s="14"/>
      <c r="G123" s="12"/>
      <c r="H123" s="12"/>
      <c r="I123" s="4"/>
      <c r="J123" s="14"/>
      <c r="K123" s="14"/>
      <c r="L123" s="12"/>
      <c r="M123" s="12"/>
      <c r="N123" s="13"/>
      <c r="O123" s="21"/>
      <c r="P123" s="22"/>
      <c r="Q123" s="9"/>
      <c r="R123" s="9"/>
      <c r="S123" s="15"/>
      <c r="T123" s="15"/>
      <c r="U123" s="14"/>
      <c r="V123" s="12"/>
      <c r="W123" s="12"/>
      <c r="X123" s="4"/>
      <c r="Y123" s="14"/>
      <c r="Z123" s="14"/>
      <c r="AA123" s="12"/>
      <c r="AB123" s="13"/>
      <c r="AC123" s="13"/>
      <c r="AD123" s="21"/>
    </row>
    <row r="124" spans="1:30" ht="14.25" customHeight="1" thickBot="1">
      <c r="A124" s="22"/>
      <c r="B124" s="312" t="s">
        <v>0</v>
      </c>
      <c r="C124" s="318" t="s">
        <v>1</v>
      </c>
      <c r="D124" s="321" t="s">
        <v>62</v>
      </c>
      <c r="E124" s="322"/>
      <c r="F124" s="322"/>
      <c r="G124" s="322"/>
      <c r="H124" s="322"/>
      <c r="I124" s="323"/>
      <c r="J124" s="323"/>
      <c r="K124" s="323"/>
      <c r="L124" s="323"/>
      <c r="M124" s="324"/>
      <c r="N124" s="315" t="s">
        <v>0</v>
      </c>
      <c r="O124" s="21"/>
      <c r="P124" s="22"/>
      <c r="Q124" s="312" t="s">
        <v>0</v>
      </c>
      <c r="R124" s="318" t="s">
        <v>1</v>
      </c>
      <c r="S124" s="321" t="s">
        <v>66</v>
      </c>
      <c r="T124" s="322"/>
      <c r="U124" s="322"/>
      <c r="V124" s="322"/>
      <c r="W124" s="322"/>
      <c r="X124" s="323"/>
      <c r="Y124" s="323"/>
      <c r="Z124" s="323"/>
      <c r="AA124" s="323"/>
      <c r="AB124" s="324"/>
      <c r="AC124" s="312" t="s">
        <v>0</v>
      </c>
      <c r="AD124" s="21"/>
    </row>
    <row r="125" spans="1:30" ht="14.25" customHeight="1" thickBot="1">
      <c r="A125" s="22"/>
      <c r="B125" s="313"/>
      <c r="C125" s="319"/>
      <c r="D125" s="325" t="s">
        <v>70</v>
      </c>
      <c r="E125" s="308" t="s">
        <v>72</v>
      </c>
      <c r="F125" s="310" t="s">
        <v>69</v>
      </c>
      <c r="G125" s="330" t="s">
        <v>54</v>
      </c>
      <c r="H125" s="331"/>
      <c r="I125" s="308" t="s">
        <v>57</v>
      </c>
      <c r="J125" s="329" t="s">
        <v>73</v>
      </c>
      <c r="K125" s="330" t="s">
        <v>74</v>
      </c>
      <c r="L125" s="331"/>
      <c r="M125" s="308" t="s">
        <v>57</v>
      </c>
      <c r="N125" s="316"/>
      <c r="O125" s="21"/>
      <c r="P125" s="22"/>
      <c r="Q125" s="313"/>
      <c r="R125" s="319"/>
      <c r="S125" s="325" t="s">
        <v>70</v>
      </c>
      <c r="T125" s="308" t="s">
        <v>72</v>
      </c>
      <c r="U125" s="310" t="s">
        <v>69</v>
      </c>
      <c r="V125" s="330" t="s">
        <v>54</v>
      </c>
      <c r="W125" s="331"/>
      <c r="X125" s="308" t="s">
        <v>57</v>
      </c>
      <c r="Y125" s="329" t="s">
        <v>73</v>
      </c>
      <c r="Z125" s="330" t="s">
        <v>74</v>
      </c>
      <c r="AA125" s="331"/>
      <c r="AB125" s="308" t="s">
        <v>57</v>
      </c>
      <c r="AC125" s="313"/>
      <c r="AD125" s="21"/>
    </row>
    <row r="126" spans="1:30" ht="30" customHeight="1" thickBot="1">
      <c r="A126" s="22"/>
      <c r="B126" s="314"/>
      <c r="C126" s="320"/>
      <c r="D126" s="326"/>
      <c r="E126" s="309"/>
      <c r="F126" s="311"/>
      <c r="G126" s="11" t="s">
        <v>52</v>
      </c>
      <c r="H126" s="10" t="s">
        <v>53</v>
      </c>
      <c r="I126" s="309"/>
      <c r="J126" s="309"/>
      <c r="K126" s="11" t="s">
        <v>52</v>
      </c>
      <c r="L126" s="10" t="s">
        <v>53</v>
      </c>
      <c r="M126" s="309"/>
      <c r="N126" s="317"/>
      <c r="O126" s="21"/>
      <c r="P126" s="22"/>
      <c r="Q126" s="314"/>
      <c r="R126" s="320"/>
      <c r="S126" s="326"/>
      <c r="T126" s="309"/>
      <c r="U126" s="311"/>
      <c r="V126" s="11" t="s">
        <v>52</v>
      </c>
      <c r="W126" s="10" t="s">
        <v>53</v>
      </c>
      <c r="X126" s="309"/>
      <c r="Y126" s="309"/>
      <c r="Z126" s="11" t="s">
        <v>52</v>
      </c>
      <c r="AA126" s="10" t="s">
        <v>53</v>
      </c>
      <c r="AB126" s="309"/>
      <c r="AC126" s="314"/>
      <c r="AD126" s="21"/>
    </row>
    <row r="127" spans="1:30" ht="14.25" customHeight="1">
      <c r="A127" s="22"/>
      <c r="B127" s="44" t="s">
        <v>8</v>
      </c>
      <c r="C127" s="218" t="s">
        <v>9</v>
      </c>
      <c r="D127" s="63">
        <v>1200</v>
      </c>
      <c r="E127" s="69">
        <v>1320</v>
      </c>
      <c r="F127" s="286">
        <v>1300</v>
      </c>
      <c r="G127" s="89">
        <f>F127-E127</f>
        <v>-20</v>
      </c>
      <c r="H127" s="143">
        <f>((F127/E127)*100)-100</f>
        <v>-1.5151515151515156</v>
      </c>
      <c r="I127" s="75" t="s">
        <v>79</v>
      </c>
      <c r="J127" s="179">
        <v>1320</v>
      </c>
      <c r="K127" s="233">
        <f>E127-J127</f>
        <v>0</v>
      </c>
      <c r="L127" s="234">
        <f>((E127/J127)-1)*100</f>
        <v>0</v>
      </c>
      <c r="M127" s="95" t="s">
        <v>78</v>
      </c>
      <c r="N127" s="95" t="s">
        <v>8</v>
      </c>
      <c r="O127" s="21"/>
      <c r="P127" s="22"/>
      <c r="Q127" s="44" t="s">
        <v>8</v>
      </c>
      <c r="R127" s="218" t="s">
        <v>9</v>
      </c>
      <c r="S127" s="60">
        <v>1200</v>
      </c>
      <c r="T127" s="69">
        <v>1320</v>
      </c>
      <c r="U127" s="286">
        <v>1300</v>
      </c>
      <c r="V127" s="89">
        <f>U127-T127</f>
        <v>-20</v>
      </c>
      <c r="W127" s="258">
        <f>((U127/T127)*100)-100</f>
        <v>-1.5151515151515156</v>
      </c>
      <c r="X127" s="75" t="s">
        <v>79</v>
      </c>
      <c r="Y127" s="179">
        <v>1320</v>
      </c>
      <c r="Z127" s="187">
        <f>Y127-T127</f>
        <v>0</v>
      </c>
      <c r="AA127" s="180">
        <f>((Y127/T127)-1)*100</f>
        <v>0</v>
      </c>
      <c r="AB127" s="95" t="s">
        <v>78</v>
      </c>
      <c r="AC127" s="95" t="s">
        <v>8</v>
      </c>
      <c r="AD127" s="21"/>
    </row>
    <row r="128" spans="1:30" ht="14.25" customHeight="1">
      <c r="A128" s="22"/>
      <c r="B128" s="44" t="s">
        <v>24</v>
      </c>
      <c r="C128" s="218" t="s">
        <v>25</v>
      </c>
      <c r="D128" s="119">
        <v>500</v>
      </c>
      <c r="E128" s="154">
        <v>550</v>
      </c>
      <c r="F128" s="282">
        <v>800</v>
      </c>
      <c r="G128" s="76">
        <f>F128-E128</f>
        <v>250</v>
      </c>
      <c r="H128" s="259">
        <f>((F128/E128)*100)-100</f>
        <v>45.45454545454547</v>
      </c>
      <c r="I128" s="76" t="s">
        <v>78</v>
      </c>
      <c r="J128" s="181">
        <v>800</v>
      </c>
      <c r="K128" s="192">
        <f>J128-E128</f>
        <v>250</v>
      </c>
      <c r="L128" s="184">
        <f>((J128/E128)*100)-100</f>
        <v>45.45454545454547</v>
      </c>
      <c r="M128" s="44" t="s">
        <v>78</v>
      </c>
      <c r="N128" s="44" t="s">
        <v>24</v>
      </c>
      <c r="O128" s="21"/>
      <c r="P128" s="22"/>
      <c r="Q128" s="44" t="s">
        <v>24</v>
      </c>
      <c r="R128" s="218" t="s">
        <v>25</v>
      </c>
      <c r="S128" s="96">
        <v>250</v>
      </c>
      <c r="T128" s="154">
        <v>275</v>
      </c>
      <c r="U128" s="282">
        <v>1000</v>
      </c>
      <c r="V128" s="76">
        <f>U128-T128</f>
        <v>725</v>
      </c>
      <c r="W128" s="259">
        <f>((U128/T128)*100)-100</f>
        <v>263.6363636363636</v>
      </c>
      <c r="X128" s="76" t="s">
        <v>78</v>
      </c>
      <c r="Y128" s="181">
        <v>1000</v>
      </c>
      <c r="Z128" s="189">
        <f>Y128-T128</f>
        <v>725</v>
      </c>
      <c r="AA128" s="184">
        <f>((Y128/T128)-1)*100</f>
        <v>263.6363636363636</v>
      </c>
      <c r="AB128" s="44" t="s">
        <v>78</v>
      </c>
      <c r="AC128" s="44" t="s">
        <v>24</v>
      </c>
      <c r="AD128" s="21"/>
    </row>
    <row r="129" spans="1:30" ht="13.5" customHeight="1" thickBot="1">
      <c r="A129" s="22"/>
      <c r="B129" s="46" t="s">
        <v>20</v>
      </c>
      <c r="C129" s="304" t="s">
        <v>21</v>
      </c>
      <c r="D129" s="65">
        <v>500</v>
      </c>
      <c r="E129" s="194">
        <v>550</v>
      </c>
      <c r="F129" s="283">
        <v>500</v>
      </c>
      <c r="G129" s="134">
        <f>F129-E129</f>
        <v>-50</v>
      </c>
      <c r="H129" s="274">
        <f>((F129/E129)*100)-100</f>
        <v>-9.090909090909093</v>
      </c>
      <c r="I129" s="197" t="s">
        <v>79</v>
      </c>
      <c r="J129" s="305">
        <v>700</v>
      </c>
      <c r="K129" s="195">
        <f>J129-E129</f>
        <v>150</v>
      </c>
      <c r="L129" s="191">
        <f>((J129/E129)*100)-100</f>
        <v>27.272727272727266</v>
      </c>
      <c r="M129" s="46" t="s">
        <v>78</v>
      </c>
      <c r="N129" s="46" t="s">
        <v>20</v>
      </c>
      <c r="O129" s="21"/>
      <c r="P129" s="22"/>
      <c r="Q129" s="46" t="s">
        <v>20</v>
      </c>
      <c r="R129" s="304" t="s">
        <v>21</v>
      </c>
      <c r="S129" s="120">
        <v>530</v>
      </c>
      <c r="T129" s="194">
        <v>583</v>
      </c>
      <c r="U129" s="283">
        <v>500</v>
      </c>
      <c r="V129" s="134">
        <f>U129-T129</f>
        <v>-83</v>
      </c>
      <c r="W129" s="274">
        <f>((U129/T129)*100)-100</f>
        <v>-14.236706689536888</v>
      </c>
      <c r="X129" s="197" t="s">
        <v>79</v>
      </c>
      <c r="Y129" s="305">
        <v>700</v>
      </c>
      <c r="Z129" s="190">
        <f>Y129-T129</f>
        <v>117</v>
      </c>
      <c r="AA129" s="191">
        <f>((Y129/T129)-1)*100</f>
        <v>20.068610634648376</v>
      </c>
      <c r="AB129" s="46" t="s">
        <v>78</v>
      </c>
      <c r="AC129" s="46" t="s">
        <v>20</v>
      </c>
      <c r="AD129" s="21"/>
    </row>
    <row r="130" spans="1:30" ht="14.25" customHeight="1" thickBot="1">
      <c r="A130" s="22"/>
      <c r="B130" s="9"/>
      <c r="C130" s="9"/>
      <c r="D130" s="14"/>
      <c r="E130" s="12"/>
      <c r="F130" s="14"/>
      <c r="G130" s="12"/>
      <c r="H130" s="12"/>
      <c r="I130" s="4"/>
      <c r="J130" s="14"/>
      <c r="K130" s="14"/>
      <c r="L130" s="12"/>
      <c r="M130" s="12"/>
      <c r="N130" s="13"/>
      <c r="O130" s="21"/>
      <c r="P130" s="22"/>
      <c r="Q130" s="9"/>
      <c r="R130" s="9"/>
      <c r="S130" s="15"/>
      <c r="T130" s="15"/>
      <c r="U130" s="14"/>
      <c r="V130" s="12"/>
      <c r="W130" s="12"/>
      <c r="X130" s="4"/>
      <c r="Y130" s="14"/>
      <c r="Z130" s="14"/>
      <c r="AA130" s="12"/>
      <c r="AB130" s="13"/>
      <c r="AC130" s="13"/>
      <c r="AD130" s="21"/>
    </row>
    <row r="131" spans="1:30" ht="14.25" customHeight="1" thickBot="1">
      <c r="A131" s="22"/>
      <c r="B131" s="312" t="s">
        <v>0</v>
      </c>
      <c r="C131" s="318" t="s">
        <v>1</v>
      </c>
      <c r="D131" s="321" t="s">
        <v>63</v>
      </c>
      <c r="E131" s="322"/>
      <c r="F131" s="322"/>
      <c r="G131" s="322"/>
      <c r="H131" s="322"/>
      <c r="I131" s="323"/>
      <c r="J131" s="323"/>
      <c r="K131" s="323"/>
      <c r="L131" s="323"/>
      <c r="M131" s="324"/>
      <c r="N131" s="312" t="s">
        <v>0</v>
      </c>
      <c r="O131" s="21"/>
      <c r="P131" s="22"/>
      <c r="Q131" s="312" t="s">
        <v>0</v>
      </c>
      <c r="R131" s="318" t="s">
        <v>1</v>
      </c>
      <c r="S131" s="321" t="s">
        <v>67</v>
      </c>
      <c r="T131" s="322"/>
      <c r="U131" s="322"/>
      <c r="V131" s="322"/>
      <c r="W131" s="322"/>
      <c r="X131" s="323"/>
      <c r="Y131" s="323"/>
      <c r="Z131" s="323"/>
      <c r="AA131" s="323"/>
      <c r="AB131" s="324"/>
      <c r="AC131" s="312" t="s">
        <v>0</v>
      </c>
      <c r="AD131" s="21"/>
    </row>
    <row r="132" spans="1:30" ht="14.25" customHeight="1" thickBot="1">
      <c r="A132" s="22"/>
      <c r="B132" s="313"/>
      <c r="C132" s="319"/>
      <c r="D132" s="325" t="s">
        <v>70</v>
      </c>
      <c r="E132" s="308" t="s">
        <v>72</v>
      </c>
      <c r="F132" s="310" t="s">
        <v>69</v>
      </c>
      <c r="G132" s="330" t="s">
        <v>54</v>
      </c>
      <c r="H132" s="331"/>
      <c r="I132" s="308" t="s">
        <v>57</v>
      </c>
      <c r="J132" s="329" t="s">
        <v>73</v>
      </c>
      <c r="K132" s="330" t="s">
        <v>74</v>
      </c>
      <c r="L132" s="331"/>
      <c r="M132" s="308" t="s">
        <v>57</v>
      </c>
      <c r="N132" s="313"/>
      <c r="O132" s="21"/>
      <c r="P132" s="22"/>
      <c r="Q132" s="313"/>
      <c r="R132" s="319"/>
      <c r="S132" s="325" t="s">
        <v>70</v>
      </c>
      <c r="T132" s="308" t="s">
        <v>72</v>
      </c>
      <c r="U132" s="310" t="s">
        <v>69</v>
      </c>
      <c r="V132" s="330" t="s">
        <v>54</v>
      </c>
      <c r="W132" s="331"/>
      <c r="X132" s="308" t="s">
        <v>57</v>
      </c>
      <c r="Y132" s="329" t="s">
        <v>73</v>
      </c>
      <c r="Z132" s="330" t="s">
        <v>74</v>
      </c>
      <c r="AA132" s="331"/>
      <c r="AB132" s="308" t="s">
        <v>57</v>
      </c>
      <c r="AC132" s="313"/>
      <c r="AD132" s="21"/>
    </row>
    <row r="133" spans="1:30" ht="29.25" customHeight="1" thickBot="1">
      <c r="A133" s="22"/>
      <c r="B133" s="314"/>
      <c r="C133" s="320"/>
      <c r="D133" s="326"/>
      <c r="E133" s="309"/>
      <c r="F133" s="311"/>
      <c r="G133" s="11" t="s">
        <v>52</v>
      </c>
      <c r="H133" s="10" t="s">
        <v>53</v>
      </c>
      <c r="I133" s="309"/>
      <c r="J133" s="309"/>
      <c r="K133" s="11" t="s">
        <v>52</v>
      </c>
      <c r="L133" s="10" t="s">
        <v>53</v>
      </c>
      <c r="M133" s="309"/>
      <c r="N133" s="314"/>
      <c r="O133" s="21"/>
      <c r="P133" s="22"/>
      <c r="Q133" s="314"/>
      <c r="R133" s="320"/>
      <c r="S133" s="326"/>
      <c r="T133" s="309"/>
      <c r="U133" s="311"/>
      <c r="V133" s="11" t="s">
        <v>52</v>
      </c>
      <c r="W133" s="10" t="s">
        <v>53</v>
      </c>
      <c r="X133" s="309"/>
      <c r="Y133" s="309"/>
      <c r="Z133" s="11" t="s">
        <v>52</v>
      </c>
      <c r="AA133" s="10" t="s">
        <v>53</v>
      </c>
      <c r="AB133" s="309"/>
      <c r="AC133" s="314"/>
      <c r="AD133" s="21"/>
    </row>
    <row r="134" spans="1:30" ht="14.25" customHeight="1">
      <c r="A134" s="22"/>
      <c r="B134" s="95" t="s">
        <v>8</v>
      </c>
      <c r="C134" s="218" t="s">
        <v>9</v>
      </c>
      <c r="D134" s="63">
        <v>1200</v>
      </c>
      <c r="E134" s="69">
        <v>1320</v>
      </c>
      <c r="F134" s="281">
        <v>2000</v>
      </c>
      <c r="G134" s="186">
        <f>F134-E134</f>
        <v>680</v>
      </c>
      <c r="H134" s="261">
        <f>((F134/E134)*100)-100</f>
        <v>51.5151515151515</v>
      </c>
      <c r="I134" s="76" t="s">
        <v>78</v>
      </c>
      <c r="J134" s="179">
        <v>2000</v>
      </c>
      <c r="K134" s="187">
        <f>J134-E134</f>
        <v>680</v>
      </c>
      <c r="L134" s="180">
        <f>((J134/E134)-1)*100</f>
        <v>51.515151515151516</v>
      </c>
      <c r="M134" s="44" t="s">
        <v>78</v>
      </c>
      <c r="N134" s="95" t="s">
        <v>8</v>
      </c>
      <c r="O134" s="21"/>
      <c r="P134" s="22"/>
      <c r="Q134" s="44" t="s">
        <v>8</v>
      </c>
      <c r="R134" s="218" t="s">
        <v>9</v>
      </c>
      <c r="S134" s="60">
        <v>0</v>
      </c>
      <c r="T134" s="186" t="s">
        <v>94</v>
      </c>
      <c r="U134" s="281">
        <v>40</v>
      </c>
      <c r="V134" s="186" t="s">
        <v>94</v>
      </c>
      <c r="W134" s="186" t="s">
        <v>94</v>
      </c>
      <c r="X134" s="186" t="s">
        <v>94</v>
      </c>
      <c r="Y134" s="179">
        <v>40</v>
      </c>
      <c r="Z134" s="186" t="s">
        <v>94</v>
      </c>
      <c r="AA134" s="186" t="s">
        <v>94</v>
      </c>
      <c r="AB134" s="287" t="s">
        <v>104</v>
      </c>
      <c r="AC134" s="95" t="s">
        <v>8</v>
      </c>
      <c r="AD134" s="21"/>
    </row>
    <row r="135" spans="1:30" ht="14.25" customHeight="1">
      <c r="A135" s="22"/>
      <c r="B135" s="44" t="s">
        <v>24</v>
      </c>
      <c r="C135" s="218" t="s">
        <v>25</v>
      </c>
      <c r="D135" s="119">
        <v>800</v>
      </c>
      <c r="E135" s="154">
        <v>880</v>
      </c>
      <c r="F135" s="302">
        <v>800</v>
      </c>
      <c r="G135" s="75">
        <f>F135-E135</f>
        <v>-80</v>
      </c>
      <c r="H135" s="262">
        <f>((F135/E135)*100)-100</f>
        <v>-9.090909090909093</v>
      </c>
      <c r="I135" s="75" t="s">
        <v>79</v>
      </c>
      <c r="J135" s="181">
        <v>880</v>
      </c>
      <c r="K135" s="188">
        <f>J135-E135</f>
        <v>0</v>
      </c>
      <c r="L135" s="184">
        <f>((J135/E135)-1)*100</f>
        <v>0</v>
      </c>
      <c r="M135" s="44" t="s">
        <v>78</v>
      </c>
      <c r="N135" s="44" t="s">
        <v>24</v>
      </c>
      <c r="O135" s="21"/>
      <c r="P135" s="22"/>
      <c r="Q135" s="44" t="s">
        <v>24</v>
      </c>
      <c r="R135" s="218" t="s">
        <v>25</v>
      </c>
      <c r="S135" s="96">
        <v>30</v>
      </c>
      <c r="T135" s="70">
        <f>S135*1.1</f>
        <v>33</v>
      </c>
      <c r="U135" s="282">
        <v>40</v>
      </c>
      <c r="V135" s="76">
        <f>U135-T135</f>
        <v>7</v>
      </c>
      <c r="W135" s="259">
        <f>((U135/T135)*100)-100</f>
        <v>21.212121212121218</v>
      </c>
      <c r="X135" s="76" t="s">
        <v>78</v>
      </c>
      <c r="Y135" s="181">
        <v>40</v>
      </c>
      <c r="Z135" s="189">
        <f>Y135-T135</f>
        <v>7</v>
      </c>
      <c r="AA135" s="184">
        <f>((Y135/T135)-1)*100</f>
        <v>21.212121212121215</v>
      </c>
      <c r="AB135" s="44" t="s">
        <v>78</v>
      </c>
      <c r="AC135" s="44" t="s">
        <v>24</v>
      </c>
      <c r="AD135" s="21"/>
    </row>
    <row r="136" spans="1:30" ht="14.25" customHeight="1" thickBot="1">
      <c r="A136" s="22"/>
      <c r="B136" s="46" t="s">
        <v>20</v>
      </c>
      <c r="C136" s="304" t="s">
        <v>21</v>
      </c>
      <c r="D136" s="65">
        <v>400</v>
      </c>
      <c r="E136" s="194">
        <v>440</v>
      </c>
      <c r="F136" s="283">
        <v>400</v>
      </c>
      <c r="G136" s="134">
        <f>F136-E136</f>
        <v>-40</v>
      </c>
      <c r="H136" s="274">
        <f>((F136/E136)*100)-100</f>
        <v>-9.090909090909093</v>
      </c>
      <c r="I136" s="197" t="s">
        <v>79</v>
      </c>
      <c r="J136" s="305">
        <v>600</v>
      </c>
      <c r="K136" s="219">
        <f>J136-E136</f>
        <v>160</v>
      </c>
      <c r="L136" s="191">
        <f>((J136/E136)-1)*100</f>
        <v>36.36363636363635</v>
      </c>
      <c r="M136" s="46" t="s">
        <v>78</v>
      </c>
      <c r="N136" s="46" t="s">
        <v>20</v>
      </c>
      <c r="O136" s="21"/>
      <c r="P136" s="22"/>
      <c r="Q136" s="46" t="s">
        <v>20</v>
      </c>
      <c r="R136" s="304" t="s">
        <v>21</v>
      </c>
      <c r="S136" s="62">
        <v>4</v>
      </c>
      <c r="T136" s="194">
        <f>S136*1.1</f>
        <v>4.4</v>
      </c>
      <c r="U136" s="303">
        <v>10</v>
      </c>
      <c r="V136" s="133">
        <f>U136-T136</f>
        <v>5.6</v>
      </c>
      <c r="W136" s="260">
        <f>((U136/T136)*100)-100</f>
        <v>127.27272727272725</v>
      </c>
      <c r="X136" s="133" t="s">
        <v>78</v>
      </c>
      <c r="Y136" s="305">
        <v>10</v>
      </c>
      <c r="Z136" s="190">
        <f>Y136-T136</f>
        <v>5.6</v>
      </c>
      <c r="AA136" s="191">
        <f>((Y136/T136)-1)*100</f>
        <v>127.27272727272725</v>
      </c>
      <c r="AB136" s="46" t="s">
        <v>78</v>
      </c>
      <c r="AC136" s="46" t="s">
        <v>20</v>
      </c>
      <c r="AD136" s="21"/>
    </row>
    <row r="137" spans="1:37" ht="14.25" customHeight="1" thickBot="1">
      <c r="A137" s="22"/>
      <c r="B137" s="9"/>
      <c r="C137" s="9"/>
      <c r="D137" s="14"/>
      <c r="E137" s="12"/>
      <c r="F137" s="14"/>
      <c r="G137" s="12"/>
      <c r="H137" s="12"/>
      <c r="I137" s="4"/>
      <c r="J137" s="14"/>
      <c r="K137" s="14"/>
      <c r="L137" s="12"/>
      <c r="M137" s="12"/>
      <c r="N137" s="13"/>
      <c r="O137" s="21"/>
      <c r="P137" s="22"/>
      <c r="Q137" s="9"/>
      <c r="R137" s="9"/>
      <c r="S137" s="15"/>
      <c r="T137" s="15"/>
      <c r="U137" s="14"/>
      <c r="V137" s="12"/>
      <c r="W137" s="12"/>
      <c r="X137" s="4"/>
      <c r="Y137" s="14"/>
      <c r="Z137" s="14"/>
      <c r="AA137" s="12"/>
      <c r="AB137" s="13"/>
      <c r="AC137" s="13"/>
      <c r="AD137" s="21"/>
      <c r="AE137" s="5"/>
      <c r="AF137" s="5"/>
      <c r="AG137" s="5"/>
      <c r="AH137" s="5"/>
      <c r="AI137" s="5"/>
      <c r="AJ137" s="5"/>
      <c r="AK137" s="5"/>
    </row>
    <row r="138" spans="1:37" ht="14.25" customHeight="1" thickBot="1">
      <c r="A138" s="22"/>
      <c r="B138" s="312" t="s">
        <v>0</v>
      </c>
      <c r="C138" s="318" t="s">
        <v>1</v>
      </c>
      <c r="D138" s="321" t="s">
        <v>64</v>
      </c>
      <c r="E138" s="322"/>
      <c r="F138" s="322"/>
      <c r="G138" s="322"/>
      <c r="H138" s="322"/>
      <c r="I138" s="323"/>
      <c r="J138" s="323"/>
      <c r="K138" s="323"/>
      <c r="L138" s="323"/>
      <c r="M138" s="324"/>
      <c r="N138" s="315" t="s">
        <v>0</v>
      </c>
      <c r="O138" s="21"/>
      <c r="P138" s="22"/>
      <c r="Q138" s="312" t="s">
        <v>0</v>
      </c>
      <c r="R138" s="318" t="s">
        <v>1</v>
      </c>
      <c r="S138" s="321" t="s">
        <v>68</v>
      </c>
      <c r="T138" s="323"/>
      <c r="U138" s="323"/>
      <c r="V138" s="323"/>
      <c r="W138" s="323"/>
      <c r="X138" s="323"/>
      <c r="Y138" s="323"/>
      <c r="Z138" s="323"/>
      <c r="AA138" s="323"/>
      <c r="AB138" s="324"/>
      <c r="AC138" s="312" t="s">
        <v>0</v>
      </c>
      <c r="AD138" s="21"/>
      <c r="AE138" s="5"/>
      <c r="AF138" s="5"/>
      <c r="AG138" s="5"/>
      <c r="AH138" s="5"/>
      <c r="AI138" s="5"/>
      <c r="AJ138" s="5"/>
      <c r="AK138" s="5"/>
    </row>
    <row r="139" spans="1:37" ht="14.25" customHeight="1" thickBot="1">
      <c r="A139" s="22"/>
      <c r="B139" s="313"/>
      <c r="C139" s="319"/>
      <c r="D139" s="325" t="s">
        <v>70</v>
      </c>
      <c r="E139" s="308" t="s">
        <v>72</v>
      </c>
      <c r="F139" s="310" t="s">
        <v>69</v>
      </c>
      <c r="G139" s="330" t="s">
        <v>54</v>
      </c>
      <c r="H139" s="331"/>
      <c r="I139" s="308" t="s">
        <v>57</v>
      </c>
      <c r="J139" s="329" t="s">
        <v>73</v>
      </c>
      <c r="K139" s="330" t="s">
        <v>74</v>
      </c>
      <c r="L139" s="331"/>
      <c r="M139" s="308" t="s">
        <v>57</v>
      </c>
      <c r="N139" s="316"/>
      <c r="O139" s="21"/>
      <c r="P139" s="22"/>
      <c r="Q139" s="313"/>
      <c r="R139" s="319"/>
      <c r="S139" s="325" t="s">
        <v>70</v>
      </c>
      <c r="T139" s="308" t="s">
        <v>72</v>
      </c>
      <c r="U139" s="310" t="s">
        <v>69</v>
      </c>
      <c r="V139" s="330" t="s">
        <v>54</v>
      </c>
      <c r="W139" s="331"/>
      <c r="X139" s="308" t="s">
        <v>57</v>
      </c>
      <c r="Y139" s="329" t="s">
        <v>73</v>
      </c>
      <c r="Z139" s="330" t="s">
        <v>74</v>
      </c>
      <c r="AA139" s="331"/>
      <c r="AB139" s="308" t="s">
        <v>57</v>
      </c>
      <c r="AC139" s="313"/>
      <c r="AD139" s="21"/>
      <c r="AE139" s="5"/>
      <c r="AF139" s="5"/>
      <c r="AG139" s="5"/>
      <c r="AH139" s="5"/>
      <c r="AI139" s="5"/>
      <c r="AJ139" s="5"/>
      <c r="AK139" s="5"/>
    </row>
    <row r="140" spans="1:37" ht="30" customHeight="1" thickBot="1">
      <c r="A140" s="22"/>
      <c r="B140" s="314"/>
      <c r="C140" s="320"/>
      <c r="D140" s="326"/>
      <c r="E140" s="309"/>
      <c r="F140" s="311"/>
      <c r="G140" s="11" t="s">
        <v>52</v>
      </c>
      <c r="H140" s="10" t="s">
        <v>53</v>
      </c>
      <c r="I140" s="309"/>
      <c r="J140" s="309"/>
      <c r="K140" s="11" t="s">
        <v>52</v>
      </c>
      <c r="L140" s="10" t="s">
        <v>53</v>
      </c>
      <c r="M140" s="309"/>
      <c r="N140" s="317"/>
      <c r="O140" s="21"/>
      <c r="P140" s="22"/>
      <c r="Q140" s="314"/>
      <c r="R140" s="320"/>
      <c r="S140" s="326"/>
      <c r="T140" s="309"/>
      <c r="U140" s="311"/>
      <c r="V140" s="11" t="s">
        <v>52</v>
      </c>
      <c r="W140" s="10" t="s">
        <v>53</v>
      </c>
      <c r="X140" s="309"/>
      <c r="Y140" s="309"/>
      <c r="Z140" s="11" t="s">
        <v>52</v>
      </c>
      <c r="AA140" s="10" t="s">
        <v>53</v>
      </c>
      <c r="AB140" s="309"/>
      <c r="AC140" s="314"/>
      <c r="AD140" s="21"/>
      <c r="AE140" s="5"/>
      <c r="AF140" s="5"/>
      <c r="AG140" s="5"/>
      <c r="AH140" s="5"/>
      <c r="AI140" s="5"/>
      <c r="AJ140" s="5"/>
      <c r="AK140" s="5"/>
    </row>
    <row r="141" spans="1:37" ht="14.25" customHeight="1">
      <c r="A141" s="22"/>
      <c r="B141" s="95" t="s">
        <v>8</v>
      </c>
      <c r="C141" s="218" t="s">
        <v>9</v>
      </c>
      <c r="D141" s="63">
        <v>10</v>
      </c>
      <c r="E141" s="69">
        <v>11</v>
      </c>
      <c r="F141" s="281">
        <v>200</v>
      </c>
      <c r="G141" s="186">
        <f>F141-E141</f>
        <v>189</v>
      </c>
      <c r="H141" s="261">
        <f>((F141/E141)*100)-100</f>
        <v>1718.1818181818182</v>
      </c>
      <c r="I141" s="76" t="s">
        <v>78</v>
      </c>
      <c r="J141" s="179">
        <v>200</v>
      </c>
      <c r="K141" s="187">
        <f>J141-E141</f>
        <v>189</v>
      </c>
      <c r="L141" s="180">
        <f>((J141/E141)-1)*100</f>
        <v>1718.1818181818182</v>
      </c>
      <c r="M141" s="44" t="s">
        <v>78</v>
      </c>
      <c r="N141" s="95" t="s">
        <v>8</v>
      </c>
      <c r="O141" s="21"/>
      <c r="P141" s="22"/>
      <c r="Q141" s="44" t="s">
        <v>8</v>
      </c>
      <c r="R141" s="218" t="s">
        <v>9</v>
      </c>
      <c r="S141" s="60">
        <v>500</v>
      </c>
      <c r="T141" s="69">
        <v>550</v>
      </c>
      <c r="U141" s="281">
        <v>600</v>
      </c>
      <c r="V141" s="186">
        <f>U141-T141</f>
        <v>50</v>
      </c>
      <c r="W141" s="261">
        <f>((U141/T141)*100)-100</f>
        <v>9.09090909090908</v>
      </c>
      <c r="X141" s="76" t="s">
        <v>78</v>
      </c>
      <c r="Y141" s="179">
        <v>600</v>
      </c>
      <c r="Z141" s="187">
        <f>Y141-T141</f>
        <v>50</v>
      </c>
      <c r="AA141" s="180">
        <f>((Y141/T141)-1)*100</f>
        <v>9.090909090909083</v>
      </c>
      <c r="AB141" s="44" t="s">
        <v>78</v>
      </c>
      <c r="AC141" s="95" t="s">
        <v>8</v>
      </c>
      <c r="AD141" s="21"/>
      <c r="AE141" s="79"/>
      <c r="AF141" s="80"/>
      <c r="AG141" s="80"/>
      <c r="AH141" s="80"/>
      <c r="AI141" s="5"/>
      <c r="AJ141" s="5"/>
      <c r="AK141" s="5"/>
    </row>
    <row r="142" spans="1:37" ht="13.5" customHeight="1">
      <c r="A142" s="22"/>
      <c r="B142" s="44" t="s">
        <v>24</v>
      </c>
      <c r="C142" s="218" t="s">
        <v>25</v>
      </c>
      <c r="D142" s="119">
        <v>40</v>
      </c>
      <c r="E142" s="154">
        <v>44</v>
      </c>
      <c r="F142" s="282">
        <v>50</v>
      </c>
      <c r="G142" s="76">
        <f>((E142/D142)-1)*100</f>
        <v>10.000000000000009</v>
      </c>
      <c r="H142" s="259">
        <f>((F142/E142)*100)-100</f>
        <v>13.63636363636364</v>
      </c>
      <c r="I142" s="76" t="s">
        <v>78</v>
      </c>
      <c r="J142" s="181">
        <v>50</v>
      </c>
      <c r="K142" s="188">
        <f>J142-E142</f>
        <v>6</v>
      </c>
      <c r="L142" s="184">
        <f>((J142/E142)-1)*100</f>
        <v>13.636363636363647</v>
      </c>
      <c r="M142" s="44" t="s">
        <v>78</v>
      </c>
      <c r="N142" s="44" t="s">
        <v>24</v>
      </c>
      <c r="O142" s="21"/>
      <c r="P142" s="22"/>
      <c r="Q142" s="44" t="s">
        <v>24</v>
      </c>
      <c r="R142" s="218" t="s">
        <v>25</v>
      </c>
      <c r="S142" s="96">
        <v>104</v>
      </c>
      <c r="T142" s="154">
        <v>114</v>
      </c>
      <c r="U142" s="282">
        <v>280</v>
      </c>
      <c r="V142" s="76">
        <f>U142-T142</f>
        <v>166</v>
      </c>
      <c r="W142" s="259">
        <f>((U142/T142)*100)-100</f>
        <v>145.61403508771932</v>
      </c>
      <c r="X142" s="76" t="s">
        <v>78</v>
      </c>
      <c r="Y142" s="181">
        <f>T142</f>
        <v>114</v>
      </c>
      <c r="Z142" s="189">
        <f>Y142-T142</f>
        <v>0</v>
      </c>
      <c r="AA142" s="184">
        <f>((Y142/T142)-1)*100</f>
        <v>0</v>
      </c>
      <c r="AB142" s="44" t="s">
        <v>78</v>
      </c>
      <c r="AC142" s="44" t="s">
        <v>24</v>
      </c>
      <c r="AD142" s="21"/>
      <c r="AE142" s="78"/>
      <c r="AF142" s="82"/>
      <c r="AG142" s="82"/>
      <c r="AH142" s="82"/>
      <c r="AI142" s="5"/>
      <c r="AJ142" s="5"/>
      <c r="AK142" s="5"/>
    </row>
    <row r="143" spans="1:37" ht="14.25" customHeight="1" thickBot="1">
      <c r="A143" s="22"/>
      <c r="B143" s="46" t="s">
        <v>20</v>
      </c>
      <c r="C143" s="304" t="s">
        <v>21</v>
      </c>
      <c r="D143" s="65">
        <v>5</v>
      </c>
      <c r="E143" s="194">
        <v>6</v>
      </c>
      <c r="F143" s="303">
        <v>8</v>
      </c>
      <c r="G143" s="133">
        <f>F143-E143</f>
        <v>2</v>
      </c>
      <c r="H143" s="260">
        <f>((F143/E143)*100)-100</f>
        <v>33.333333333333314</v>
      </c>
      <c r="I143" s="133" t="s">
        <v>78</v>
      </c>
      <c r="J143" s="305">
        <v>8</v>
      </c>
      <c r="K143" s="219">
        <f>J143-E143</f>
        <v>2</v>
      </c>
      <c r="L143" s="191">
        <f>((J143/E143)-1)*100</f>
        <v>33.33333333333333</v>
      </c>
      <c r="M143" s="46" t="s">
        <v>78</v>
      </c>
      <c r="N143" s="46" t="s">
        <v>20</v>
      </c>
      <c r="O143" s="21"/>
      <c r="P143" s="22"/>
      <c r="Q143" s="46" t="s">
        <v>20</v>
      </c>
      <c r="R143" s="304" t="s">
        <v>21</v>
      </c>
      <c r="S143" s="62">
        <v>60</v>
      </c>
      <c r="T143" s="194">
        <v>66</v>
      </c>
      <c r="U143" s="303">
        <v>75</v>
      </c>
      <c r="V143" s="133">
        <f>U143-T143</f>
        <v>9</v>
      </c>
      <c r="W143" s="260">
        <f>((U143/T143)*100)-100</f>
        <v>13.63636363636364</v>
      </c>
      <c r="X143" s="133" t="s">
        <v>78</v>
      </c>
      <c r="Y143" s="305">
        <v>75</v>
      </c>
      <c r="Z143" s="190">
        <f>Y143-T143</f>
        <v>9</v>
      </c>
      <c r="AA143" s="191">
        <f>((Y143/T143)-1)*100</f>
        <v>13.636363636363647</v>
      </c>
      <c r="AB143" s="46" t="s">
        <v>78</v>
      </c>
      <c r="AC143" s="46" t="s">
        <v>20</v>
      </c>
      <c r="AD143" s="21"/>
      <c r="AE143" s="83"/>
      <c r="AF143" s="83"/>
      <c r="AG143" s="83"/>
      <c r="AH143" s="83"/>
      <c r="AI143" s="5"/>
      <c r="AJ143" s="5"/>
      <c r="AK143" s="5"/>
    </row>
    <row r="144" spans="1:37" ht="4.5" customHeight="1">
      <c r="A144" s="22"/>
      <c r="B144" s="16"/>
      <c r="C144" s="16"/>
      <c r="D144" s="18"/>
      <c r="E144" s="19"/>
      <c r="F144" s="18"/>
      <c r="G144" s="19"/>
      <c r="H144" s="19"/>
      <c r="I144" s="17"/>
      <c r="J144" s="18"/>
      <c r="K144" s="18"/>
      <c r="L144" s="19"/>
      <c r="M144" s="19"/>
      <c r="N144" s="22"/>
      <c r="O144" s="21"/>
      <c r="P144" s="22"/>
      <c r="Q144" s="16"/>
      <c r="R144" s="16"/>
      <c r="S144" s="17"/>
      <c r="T144" s="17"/>
      <c r="U144" s="18"/>
      <c r="V144" s="19"/>
      <c r="W144" s="19"/>
      <c r="X144" s="17"/>
      <c r="Y144" s="18"/>
      <c r="Z144" s="18"/>
      <c r="AA144" s="19"/>
      <c r="AB144" s="20"/>
      <c r="AC144" s="58"/>
      <c r="AD144" s="21"/>
      <c r="AE144" s="83"/>
      <c r="AF144" s="83"/>
      <c r="AG144" s="83"/>
      <c r="AH144" s="83"/>
      <c r="AI144" s="5"/>
      <c r="AJ144" s="5"/>
      <c r="AK144" s="5"/>
    </row>
    <row r="145" spans="1:37" ht="15.75">
      <c r="A145" s="23"/>
      <c r="B145" s="9"/>
      <c r="C145" s="9"/>
      <c r="D145" s="14"/>
      <c r="E145" s="12"/>
      <c r="F145" s="14"/>
      <c r="G145" s="12"/>
      <c r="H145" s="12"/>
      <c r="I145" s="4"/>
      <c r="J145" s="14"/>
      <c r="K145" s="14"/>
      <c r="L145" s="12"/>
      <c r="M145" s="12"/>
      <c r="O145" s="24"/>
      <c r="P145" s="23"/>
      <c r="Q145" s="9"/>
      <c r="R145" s="9"/>
      <c r="S145" s="12"/>
      <c r="T145" s="12"/>
      <c r="U145" s="14"/>
      <c r="V145" s="12"/>
      <c r="W145" s="12"/>
      <c r="X145" s="4"/>
      <c r="Y145" s="14"/>
      <c r="Z145" s="14"/>
      <c r="AA145" s="12"/>
      <c r="AB145" s="13"/>
      <c r="AC145" s="34"/>
      <c r="AD145" s="24"/>
      <c r="AE145" s="83"/>
      <c r="AF145" s="83"/>
      <c r="AG145" s="83"/>
      <c r="AH145" s="83"/>
      <c r="AI145" s="5"/>
      <c r="AJ145" s="5"/>
      <c r="AK145" s="5"/>
    </row>
    <row r="146" spans="1:37" ht="15.75">
      <c r="A146" s="23"/>
      <c r="B146" s="9"/>
      <c r="C146" s="9"/>
      <c r="D146" s="14"/>
      <c r="E146" s="12"/>
      <c r="F146" s="14"/>
      <c r="G146" s="12"/>
      <c r="H146" s="12"/>
      <c r="I146" s="4"/>
      <c r="J146" s="14"/>
      <c r="K146" s="14"/>
      <c r="L146" s="12"/>
      <c r="M146" s="12"/>
      <c r="N146" s="34"/>
      <c r="O146" s="24"/>
      <c r="P146" s="23"/>
      <c r="Q146" s="9"/>
      <c r="R146" s="9"/>
      <c r="S146" s="12"/>
      <c r="T146" s="12"/>
      <c r="U146" s="14"/>
      <c r="V146" s="12"/>
      <c r="W146" s="12"/>
      <c r="X146" s="4"/>
      <c r="Y146" s="14"/>
      <c r="Z146" s="14"/>
      <c r="AA146" s="12"/>
      <c r="AB146" s="13"/>
      <c r="AC146" s="34"/>
      <c r="AD146" s="24"/>
      <c r="AE146" s="83"/>
      <c r="AF146" s="83"/>
      <c r="AG146" s="83"/>
      <c r="AH146" s="83"/>
      <c r="AI146" s="5"/>
      <c r="AJ146" s="5"/>
      <c r="AK146" s="5"/>
    </row>
    <row r="147" spans="1:37" ht="15.75">
      <c r="A147" s="23"/>
      <c r="B147" s="9"/>
      <c r="C147" s="9"/>
      <c r="D147" s="14"/>
      <c r="E147" s="12"/>
      <c r="F147" s="14"/>
      <c r="G147" s="12"/>
      <c r="H147" s="12"/>
      <c r="I147" s="4"/>
      <c r="J147" s="14"/>
      <c r="K147" s="14"/>
      <c r="L147" s="12"/>
      <c r="M147" s="12"/>
      <c r="N147" s="34"/>
      <c r="O147" s="24"/>
      <c r="P147" s="23"/>
      <c r="Q147" s="9"/>
      <c r="R147" s="9"/>
      <c r="S147" s="12"/>
      <c r="T147" s="12"/>
      <c r="U147" s="14"/>
      <c r="V147" s="12"/>
      <c r="W147" s="12"/>
      <c r="X147" s="4"/>
      <c r="Y147" s="14"/>
      <c r="Z147" s="14"/>
      <c r="AA147" s="12"/>
      <c r="AB147" s="13"/>
      <c r="AC147" s="34"/>
      <c r="AD147" s="24"/>
      <c r="AE147" s="83"/>
      <c r="AF147" s="83"/>
      <c r="AG147" s="83"/>
      <c r="AH147" s="83"/>
      <c r="AI147" s="5"/>
      <c r="AJ147" s="5"/>
      <c r="AK147" s="5"/>
    </row>
    <row r="148" spans="1:37" ht="15.75">
      <c r="A148" s="23"/>
      <c r="B148" s="9"/>
      <c r="C148" s="9"/>
      <c r="D148" s="14"/>
      <c r="E148" s="12"/>
      <c r="F148" s="14"/>
      <c r="G148" s="12"/>
      <c r="H148" s="12"/>
      <c r="I148" s="4"/>
      <c r="J148" s="14"/>
      <c r="K148" s="14"/>
      <c r="L148" s="12"/>
      <c r="M148" s="12"/>
      <c r="N148" s="34"/>
      <c r="O148" s="24"/>
      <c r="P148" s="23"/>
      <c r="Q148" s="9"/>
      <c r="R148" s="9"/>
      <c r="S148" s="12"/>
      <c r="T148" s="12"/>
      <c r="U148" s="14"/>
      <c r="V148" s="12"/>
      <c r="W148" s="12"/>
      <c r="X148" s="4"/>
      <c r="Y148" s="14"/>
      <c r="Z148" s="14"/>
      <c r="AA148" s="12"/>
      <c r="AB148" s="13"/>
      <c r="AC148" s="34"/>
      <c r="AD148" s="24"/>
      <c r="AE148" s="83"/>
      <c r="AF148" s="83"/>
      <c r="AG148" s="83"/>
      <c r="AH148" s="83"/>
      <c r="AI148" s="5"/>
      <c r="AJ148" s="5"/>
      <c r="AK148" s="5"/>
    </row>
    <row r="149" spans="1:37" ht="15.75">
      <c r="A149" s="23"/>
      <c r="B149" s="9"/>
      <c r="C149" s="9"/>
      <c r="D149" s="14"/>
      <c r="E149" s="12"/>
      <c r="F149" s="14"/>
      <c r="G149" s="12"/>
      <c r="H149" s="12"/>
      <c r="I149" s="4"/>
      <c r="J149" s="14"/>
      <c r="K149" s="14"/>
      <c r="L149" s="12"/>
      <c r="M149" s="12"/>
      <c r="N149" s="34"/>
      <c r="O149" s="24"/>
      <c r="P149" s="23"/>
      <c r="Q149" s="9"/>
      <c r="R149" s="9"/>
      <c r="S149" s="12"/>
      <c r="T149" s="12"/>
      <c r="U149" s="14"/>
      <c r="V149" s="12"/>
      <c r="W149" s="12"/>
      <c r="X149" s="4"/>
      <c r="Y149" s="14"/>
      <c r="Z149" s="14"/>
      <c r="AA149" s="12"/>
      <c r="AB149" s="13"/>
      <c r="AC149" s="34"/>
      <c r="AD149" s="24"/>
      <c r="AE149" s="5"/>
      <c r="AF149" s="5"/>
      <c r="AG149" s="5"/>
      <c r="AH149" s="5"/>
      <c r="AI149" s="5"/>
      <c r="AJ149" s="5"/>
      <c r="AK149" s="5"/>
    </row>
    <row r="150" spans="1:37" ht="15.75">
      <c r="A150" s="23"/>
      <c r="B150" s="9"/>
      <c r="C150" s="9"/>
      <c r="D150" s="14"/>
      <c r="E150" s="12"/>
      <c r="F150" s="14"/>
      <c r="G150" s="12"/>
      <c r="H150" s="12"/>
      <c r="I150" s="4"/>
      <c r="J150" s="14"/>
      <c r="K150" s="14"/>
      <c r="L150" s="12"/>
      <c r="M150" s="12"/>
      <c r="N150" s="34"/>
      <c r="O150" s="24"/>
      <c r="P150" s="23"/>
      <c r="Q150" s="9"/>
      <c r="R150" s="9"/>
      <c r="S150" s="12"/>
      <c r="T150" s="12"/>
      <c r="U150" s="14"/>
      <c r="V150" s="12"/>
      <c r="W150" s="12"/>
      <c r="X150" s="4"/>
      <c r="Y150" s="14"/>
      <c r="Z150" s="14"/>
      <c r="AA150" s="12"/>
      <c r="AB150" s="13"/>
      <c r="AC150" s="34"/>
      <c r="AD150" s="24"/>
      <c r="AE150" s="84"/>
      <c r="AF150" s="84"/>
      <c r="AG150" s="84"/>
      <c r="AH150" s="84"/>
      <c r="AI150" s="5"/>
      <c r="AJ150" s="5"/>
      <c r="AK150" s="5"/>
    </row>
    <row r="151" spans="1:37" ht="15.75">
      <c r="A151" s="23"/>
      <c r="B151" s="9"/>
      <c r="C151" s="9"/>
      <c r="D151" s="14"/>
      <c r="E151" s="12"/>
      <c r="F151" s="14"/>
      <c r="G151" s="12"/>
      <c r="H151" s="12"/>
      <c r="I151" s="4"/>
      <c r="J151" s="14"/>
      <c r="K151" s="14"/>
      <c r="L151" s="12"/>
      <c r="M151" s="12"/>
      <c r="N151" s="34"/>
      <c r="O151" s="24"/>
      <c r="P151" s="23"/>
      <c r="Q151" s="9"/>
      <c r="R151" s="9"/>
      <c r="S151" s="12"/>
      <c r="T151" s="12"/>
      <c r="U151" s="14"/>
      <c r="V151" s="12"/>
      <c r="W151" s="12"/>
      <c r="X151" s="4"/>
      <c r="Y151" s="14"/>
      <c r="Z151" s="14"/>
      <c r="AA151" s="12"/>
      <c r="AB151" s="13"/>
      <c r="AC151" s="34"/>
      <c r="AD151" s="24"/>
      <c r="AE151" s="84"/>
      <c r="AF151" s="84"/>
      <c r="AG151" s="84"/>
      <c r="AH151" s="84"/>
      <c r="AI151" s="5"/>
      <c r="AJ151" s="5"/>
      <c r="AK151" s="5"/>
    </row>
    <row r="152" spans="1:37" ht="15.75">
      <c r="A152" s="23"/>
      <c r="B152" s="9"/>
      <c r="C152" s="9"/>
      <c r="D152" s="14"/>
      <c r="E152" s="12"/>
      <c r="F152" s="14"/>
      <c r="G152" s="12"/>
      <c r="H152" s="12"/>
      <c r="I152" s="4"/>
      <c r="J152" s="14"/>
      <c r="K152" s="14"/>
      <c r="L152" s="12"/>
      <c r="M152" s="12"/>
      <c r="N152" s="34"/>
      <c r="O152" s="24"/>
      <c r="P152" s="23"/>
      <c r="Q152" s="9"/>
      <c r="R152" s="9"/>
      <c r="S152" s="12"/>
      <c r="T152" s="12"/>
      <c r="U152" s="14"/>
      <c r="V152" s="12"/>
      <c r="W152" s="12"/>
      <c r="X152" s="4"/>
      <c r="Y152" s="14"/>
      <c r="Z152" s="14"/>
      <c r="AA152" s="12"/>
      <c r="AB152" s="13"/>
      <c r="AC152" s="34"/>
      <c r="AD152" s="24"/>
      <c r="AE152" s="79"/>
      <c r="AF152" s="80"/>
      <c r="AG152" s="80"/>
      <c r="AH152" s="80"/>
      <c r="AI152" s="5"/>
      <c r="AJ152" s="5"/>
      <c r="AK152" s="5"/>
    </row>
    <row r="153" spans="1:37" ht="15.75">
      <c r="A153" s="23"/>
      <c r="B153" s="9"/>
      <c r="C153" s="9"/>
      <c r="D153" s="14"/>
      <c r="E153" s="12"/>
      <c r="F153" s="14"/>
      <c r="G153" s="12"/>
      <c r="H153" s="12"/>
      <c r="I153" s="4"/>
      <c r="J153" s="14"/>
      <c r="K153" s="14"/>
      <c r="L153" s="12"/>
      <c r="M153" s="12"/>
      <c r="N153" s="34"/>
      <c r="O153" s="24"/>
      <c r="P153" s="23"/>
      <c r="Q153" s="9"/>
      <c r="R153" s="9"/>
      <c r="S153" s="12"/>
      <c r="T153" s="12"/>
      <c r="U153" s="14"/>
      <c r="V153" s="12"/>
      <c r="W153" s="12"/>
      <c r="X153" s="4"/>
      <c r="Y153" s="14"/>
      <c r="Z153" s="14"/>
      <c r="AA153" s="12"/>
      <c r="AB153" s="13"/>
      <c r="AC153" s="34"/>
      <c r="AD153" s="24"/>
      <c r="AE153" s="78"/>
      <c r="AF153" s="82"/>
      <c r="AG153" s="82"/>
      <c r="AH153" s="82"/>
      <c r="AI153" s="5"/>
      <c r="AJ153" s="5"/>
      <c r="AK153" s="5"/>
    </row>
    <row r="154" spans="1:37" ht="15.75">
      <c r="A154" s="23"/>
      <c r="B154" s="9"/>
      <c r="C154" s="9"/>
      <c r="D154" s="14"/>
      <c r="E154" s="12"/>
      <c r="F154" s="14"/>
      <c r="G154" s="12"/>
      <c r="H154" s="12"/>
      <c r="I154" s="4"/>
      <c r="J154" s="14"/>
      <c r="K154" s="14"/>
      <c r="L154" s="12"/>
      <c r="M154" s="12"/>
      <c r="N154" s="34"/>
      <c r="O154" s="24"/>
      <c r="P154" s="23"/>
      <c r="Q154" s="9"/>
      <c r="R154" s="9"/>
      <c r="S154" s="12"/>
      <c r="T154" s="12"/>
      <c r="U154" s="14"/>
      <c r="V154" s="12"/>
      <c r="W154" s="12"/>
      <c r="X154" s="4"/>
      <c r="Y154" s="14"/>
      <c r="Z154" s="14"/>
      <c r="AA154" s="12"/>
      <c r="AB154" s="13"/>
      <c r="AC154" s="34"/>
      <c r="AD154" s="24"/>
      <c r="AE154" s="83"/>
      <c r="AF154" s="83"/>
      <c r="AG154" s="83"/>
      <c r="AH154" s="83"/>
      <c r="AI154" s="5"/>
      <c r="AJ154" s="5"/>
      <c r="AK154" s="5"/>
    </row>
    <row r="155" spans="1:37" ht="15.75">
      <c r="A155" s="23"/>
      <c r="B155" s="9"/>
      <c r="C155" s="9"/>
      <c r="D155" s="14"/>
      <c r="E155" s="12"/>
      <c r="F155" s="14"/>
      <c r="G155" s="12"/>
      <c r="H155" s="12"/>
      <c r="I155" s="4"/>
      <c r="J155" s="14"/>
      <c r="K155" s="14"/>
      <c r="L155" s="12"/>
      <c r="M155" s="12"/>
      <c r="N155" s="34"/>
      <c r="O155" s="24"/>
      <c r="P155" s="23"/>
      <c r="Q155" s="9"/>
      <c r="R155" s="9"/>
      <c r="S155" s="12"/>
      <c r="T155" s="12"/>
      <c r="U155" s="14"/>
      <c r="V155" s="12"/>
      <c r="W155" s="12"/>
      <c r="X155" s="4"/>
      <c r="Y155" s="14"/>
      <c r="Z155" s="14"/>
      <c r="AA155" s="12"/>
      <c r="AB155" s="13"/>
      <c r="AC155" s="34"/>
      <c r="AD155" s="24"/>
      <c r="AE155" s="83"/>
      <c r="AF155" s="83"/>
      <c r="AG155" s="83"/>
      <c r="AH155" s="85"/>
      <c r="AI155" s="5"/>
      <c r="AJ155" s="5"/>
      <c r="AK155" s="5"/>
    </row>
    <row r="156" spans="1:37" ht="15.75">
      <c r="A156" s="23"/>
      <c r="B156" s="9"/>
      <c r="C156" s="9"/>
      <c r="D156" s="14"/>
      <c r="E156" s="12"/>
      <c r="F156" s="14"/>
      <c r="G156" s="12"/>
      <c r="H156" s="12"/>
      <c r="I156" s="4"/>
      <c r="J156" s="14"/>
      <c r="K156" s="14"/>
      <c r="L156" s="12"/>
      <c r="M156" s="12"/>
      <c r="N156" s="34"/>
      <c r="O156" s="24"/>
      <c r="P156" s="23"/>
      <c r="Q156" s="9"/>
      <c r="R156" s="9"/>
      <c r="S156" s="12"/>
      <c r="T156" s="12"/>
      <c r="U156" s="14"/>
      <c r="V156" s="12"/>
      <c r="W156" s="12"/>
      <c r="X156" s="4"/>
      <c r="Y156" s="14"/>
      <c r="Z156" s="14"/>
      <c r="AA156" s="12"/>
      <c r="AB156" s="13"/>
      <c r="AC156" s="34"/>
      <c r="AD156" s="24"/>
      <c r="AE156" s="83"/>
      <c r="AF156" s="83"/>
      <c r="AG156" s="83"/>
      <c r="AH156" s="83"/>
      <c r="AI156" s="5"/>
      <c r="AJ156" s="5"/>
      <c r="AK156" s="5"/>
    </row>
    <row r="157" spans="1:37" ht="15.75">
      <c r="A157" s="23"/>
      <c r="B157" s="9"/>
      <c r="C157" s="9"/>
      <c r="D157" s="14"/>
      <c r="E157" s="12"/>
      <c r="F157" s="14"/>
      <c r="G157" s="12"/>
      <c r="H157" s="12"/>
      <c r="I157" s="4"/>
      <c r="J157" s="14"/>
      <c r="K157" s="14"/>
      <c r="L157" s="12"/>
      <c r="M157" s="12"/>
      <c r="N157" s="34"/>
      <c r="O157" s="24"/>
      <c r="P157" s="23"/>
      <c r="Q157" s="9"/>
      <c r="R157" s="9"/>
      <c r="S157" s="12"/>
      <c r="T157" s="12"/>
      <c r="U157" s="14"/>
      <c r="V157" s="12"/>
      <c r="W157" s="12"/>
      <c r="X157" s="4"/>
      <c r="Y157" s="14"/>
      <c r="Z157" s="14"/>
      <c r="AA157" s="12"/>
      <c r="AB157" s="13"/>
      <c r="AC157" s="34"/>
      <c r="AD157" s="24"/>
      <c r="AE157" s="85"/>
      <c r="AF157" s="83"/>
      <c r="AG157" s="83"/>
      <c r="AH157" s="83"/>
      <c r="AI157" s="5"/>
      <c r="AJ157" s="5"/>
      <c r="AK157" s="5"/>
    </row>
    <row r="158" spans="1:37" ht="15.75">
      <c r="A158" s="23"/>
      <c r="B158" s="9"/>
      <c r="C158" s="9"/>
      <c r="D158" s="14"/>
      <c r="E158" s="12"/>
      <c r="F158" s="14"/>
      <c r="G158" s="12"/>
      <c r="H158" s="12"/>
      <c r="I158" s="4"/>
      <c r="J158" s="14"/>
      <c r="K158" s="14"/>
      <c r="L158" s="12"/>
      <c r="M158" s="12"/>
      <c r="N158" s="34"/>
      <c r="O158" s="24"/>
      <c r="P158" s="23"/>
      <c r="Q158" s="9"/>
      <c r="R158" s="9"/>
      <c r="S158" s="12"/>
      <c r="T158" s="12"/>
      <c r="U158" s="14"/>
      <c r="V158" s="12"/>
      <c r="W158" s="12"/>
      <c r="X158" s="4"/>
      <c r="Y158" s="14"/>
      <c r="Z158" s="14"/>
      <c r="AA158" s="12"/>
      <c r="AB158" s="13"/>
      <c r="AC158" s="34"/>
      <c r="AD158" s="24"/>
      <c r="AE158" s="83"/>
      <c r="AF158" s="83"/>
      <c r="AG158" s="83"/>
      <c r="AH158" s="83"/>
      <c r="AI158" s="5"/>
      <c r="AJ158" s="5"/>
      <c r="AK158" s="5"/>
    </row>
    <row r="159" spans="1:37" ht="15.75">
      <c r="A159" s="23"/>
      <c r="B159" s="9"/>
      <c r="C159" s="9"/>
      <c r="D159" s="14"/>
      <c r="E159" s="12"/>
      <c r="F159" s="14"/>
      <c r="G159" s="12"/>
      <c r="H159" s="12"/>
      <c r="I159" s="4"/>
      <c r="J159" s="14"/>
      <c r="K159" s="14"/>
      <c r="L159" s="12"/>
      <c r="M159" s="12"/>
      <c r="N159" s="34"/>
      <c r="O159" s="24"/>
      <c r="P159" s="23"/>
      <c r="Q159" s="9"/>
      <c r="R159" s="9"/>
      <c r="S159" s="12"/>
      <c r="T159" s="12"/>
      <c r="U159" s="14"/>
      <c r="V159" s="12"/>
      <c r="W159" s="12"/>
      <c r="X159" s="4"/>
      <c r="Y159" s="14"/>
      <c r="Z159" s="14"/>
      <c r="AA159" s="12"/>
      <c r="AB159" s="13"/>
      <c r="AC159" s="34"/>
      <c r="AD159" s="24"/>
      <c r="AE159" s="83"/>
      <c r="AF159" s="83"/>
      <c r="AG159" s="83"/>
      <c r="AH159" s="83"/>
      <c r="AI159" s="5"/>
      <c r="AJ159" s="5"/>
      <c r="AK159" s="5"/>
    </row>
    <row r="160" spans="1:37" ht="15.75">
      <c r="A160" s="23"/>
      <c r="B160" s="9"/>
      <c r="C160" s="9"/>
      <c r="D160" s="14"/>
      <c r="E160" s="12"/>
      <c r="F160" s="14"/>
      <c r="G160" s="12"/>
      <c r="H160" s="12"/>
      <c r="I160" s="4"/>
      <c r="J160" s="14"/>
      <c r="K160" s="14"/>
      <c r="L160" s="12"/>
      <c r="M160" s="12"/>
      <c r="N160" s="34"/>
      <c r="O160" s="24"/>
      <c r="P160" s="23"/>
      <c r="Q160" s="9"/>
      <c r="R160" s="9"/>
      <c r="S160" s="12"/>
      <c r="T160" s="12"/>
      <c r="U160" s="14"/>
      <c r="V160" s="12"/>
      <c r="W160" s="12"/>
      <c r="X160" s="4"/>
      <c r="Y160" s="14"/>
      <c r="Z160" s="14"/>
      <c r="AA160" s="12"/>
      <c r="AB160" s="13"/>
      <c r="AC160" s="34"/>
      <c r="AD160" s="24"/>
      <c r="AE160" s="85"/>
      <c r="AF160" s="85"/>
      <c r="AG160" s="83"/>
      <c r="AH160" s="85"/>
      <c r="AI160" s="5"/>
      <c r="AJ160" s="5"/>
      <c r="AK160" s="5"/>
    </row>
    <row r="161" spans="1:37" ht="15.75">
      <c r="A161" s="23"/>
      <c r="B161" s="9"/>
      <c r="C161" s="9"/>
      <c r="D161" s="14"/>
      <c r="E161" s="12"/>
      <c r="F161" s="14"/>
      <c r="G161" s="12"/>
      <c r="H161" s="12"/>
      <c r="I161" s="4"/>
      <c r="J161" s="14"/>
      <c r="K161" s="14"/>
      <c r="L161" s="12"/>
      <c r="M161" s="12"/>
      <c r="N161" s="34"/>
      <c r="O161" s="24"/>
      <c r="P161" s="23"/>
      <c r="Q161" s="9"/>
      <c r="R161" s="9"/>
      <c r="S161" s="12"/>
      <c r="T161" s="12"/>
      <c r="U161" s="14"/>
      <c r="V161" s="12"/>
      <c r="W161" s="12"/>
      <c r="X161" s="4"/>
      <c r="Y161" s="14"/>
      <c r="Z161" s="14"/>
      <c r="AA161" s="12"/>
      <c r="AB161" s="13"/>
      <c r="AC161" s="34"/>
      <c r="AD161" s="24"/>
      <c r="AE161" s="83"/>
      <c r="AF161" s="83"/>
      <c r="AG161" s="83"/>
      <c r="AH161" s="83"/>
      <c r="AI161" s="5"/>
      <c r="AJ161" s="5"/>
      <c r="AK161" s="5"/>
    </row>
    <row r="162" spans="1:37" ht="15.75">
      <c r="A162" s="23"/>
      <c r="B162" s="9"/>
      <c r="C162" s="9"/>
      <c r="D162" s="14"/>
      <c r="E162" s="12"/>
      <c r="F162" s="14"/>
      <c r="G162" s="12"/>
      <c r="H162" s="12"/>
      <c r="I162" s="4"/>
      <c r="J162" s="14"/>
      <c r="K162" s="14"/>
      <c r="L162" s="12"/>
      <c r="M162" s="12"/>
      <c r="N162" s="34"/>
      <c r="O162" s="24"/>
      <c r="P162" s="23"/>
      <c r="Q162" s="9"/>
      <c r="R162" s="9"/>
      <c r="S162" s="12"/>
      <c r="T162" s="12"/>
      <c r="U162" s="14"/>
      <c r="V162" s="12"/>
      <c r="W162" s="12"/>
      <c r="X162" s="4"/>
      <c r="Y162" s="14"/>
      <c r="Z162" s="14"/>
      <c r="AA162" s="12"/>
      <c r="AB162" s="13"/>
      <c r="AC162" s="34"/>
      <c r="AD162" s="24"/>
      <c r="AE162" s="83"/>
      <c r="AF162" s="83"/>
      <c r="AG162" s="83"/>
      <c r="AH162" s="85"/>
      <c r="AI162" s="5"/>
      <c r="AJ162" s="5"/>
      <c r="AK162" s="5"/>
    </row>
    <row r="163" spans="1:37" ht="15.75">
      <c r="A163" s="23"/>
      <c r="B163" s="9"/>
      <c r="C163" s="9"/>
      <c r="D163" s="14"/>
      <c r="E163" s="12"/>
      <c r="F163" s="14"/>
      <c r="G163" s="12"/>
      <c r="H163" s="12"/>
      <c r="I163" s="4"/>
      <c r="J163" s="14"/>
      <c r="K163" s="14"/>
      <c r="L163" s="12"/>
      <c r="M163" s="12"/>
      <c r="N163" s="34"/>
      <c r="O163" s="24"/>
      <c r="P163" s="23"/>
      <c r="Q163" s="9"/>
      <c r="R163" s="9"/>
      <c r="S163" s="12"/>
      <c r="T163" s="12"/>
      <c r="U163" s="14"/>
      <c r="V163" s="12"/>
      <c r="W163" s="12"/>
      <c r="X163" s="4"/>
      <c r="Y163" s="14"/>
      <c r="Z163" s="14"/>
      <c r="AA163" s="12"/>
      <c r="AB163" s="13"/>
      <c r="AC163" s="34"/>
      <c r="AD163" s="24"/>
      <c r="AE163" s="87"/>
      <c r="AF163" s="86"/>
      <c r="AG163" s="86"/>
      <c r="AH163" s="86"/>
      <c r="AI163" s="5"/>
      <c r="AJ163" s="5"/>
      <c r="AK163" s="5"/>
    </row>
    <row r="164" spans="1:37" ht="15.75">
      <c r="A164" s="23"/>
      <c r="B164" s="9"/>
      <c r="C164" s="9"/>
      <c r="D164" s="14"/>
      <c r="E164" s="12"/>
      <c r="F164" s="14"/>
      <c r="G164" s="12"/>
      <c r="H164" s="12"/>
      <c r="I164" s="4"/>
      <c r="J164" s="14"/>
      <c r="K164" s="14"/>
      <c r="L164" s="12"/>
      <c r="M164" s="12"/>
      <c r="N164" s="34">
        <v>5</v>
      </c>
      <c r="O164" s="24"/>
      <c r="P164" s="23"/>
      <c r="Q164" s="9"/>
      <c r="R164" s="9"/>
      <c r="S164" s="12"/>
      <c r="T164" s="12"/>
      <c r="U164" s="14"/>
      <c r="V164" s="12"/>
      <c r="W164" s="12"/>
      <c r="X164" s="4"/>
      <c r="Y164" s="14"/>
      <c r="Z164" s="14"/>
      <c r="AA164" s="12"/>
      <c r="AB164" s="13"/>
      <c r="AC164">
        <v>6</v>
      </c>
      <c r="AD164" s="24"/>
      <c r="AE164" s="84"/>
      <c r="AF164" s="84"/>
      <c r="AG164" s="84"/>
      <c r="AH164" s="84"/>
      <c r="AI164" s="5"/>
      <c r="AJ164" s="5"/>
      <c r="AK164" s="5"/>
    </row>
    <row r="165" spans="2:37" ht="16.5" thickBot="1">
      <c r="B165" s="2" t="s">
        <v>56</v>
      </c>
      <c r="C165" s="1"/>
      <c r="D165" s="1"/>
      <c r="E165" s="1"/>
      <c r="Q165" s="2" t="s">
        <v>56</v>
      </c>
      <c r="R165" s="1"/>
      <c r="S165" s="1"/>
      <c r="T165" s="1"/>
      <c r="U165" s="1"/>
      <c r="AE165" s="84"/>
      <c r="AF165" s="84"/>
      <c r="AG165" s="84"/>
      <c r="AH165" s="84"/>
      <c r="AI165" s="5"/>
      <c r="AJ165" s="5"/>
      <c r="AK165" s="5"/>
    </row>
    <row r="166" spans="2:37" ht="21.75" customHeight="1" thickBot="1">
      <c r="B166" s="321" t="s">
        <v>71</v>
      </c>
      <c r="C166" s="327"/>
      <c r="D166" s="327"/>
      <c r="E166" s="327"/>
      <c r="F166" s="327"/>
      <c r="G166" s="327"/>
      <c r="H166" s="327"/>
      <c r="I166" s="327"/>
      <c r="J166" s="327"/>
      <c r="K166" s="327"/>
      <c r="L166" s="328"/>
      <c r="M166" s="51"/>
      <c r="N166" s="6"/>
      <c r="Q166" s="321" t="s">
        <v>71</v>
      </c>
      <c r="R166" s="327"/>
      <c r="S166" s="327"/>
      <c r="T166" s="327"/>
      <c r="U166" s="327"/>
      <c r="V166" s="327"/>
      <c r="W166" s="327"/>
      <c r="X166" s="327"/>
      <c r="Y166" s="327"/>
      <c r="Z166" s="327"/>
      <c r="AA166" s="327"/>
      <c r="AB166" s="328"/>
      <c r="AC166" s="6"/>
      <c r="AE166" s="79"/>
      <c r="AF166" s="80"/>
      <c r="AG166" s="80"/>
      <c r="AH166" s="80"/>
      <c r="AI166" s="5"/>
      <c r="AJ166" s="5"/>
      <c r="AK166" s="5"/>
    </row>
    <row r="167" spans="2:37" ht="4.5" customHeight="1">
      <c r="B167" s="8"/>
      <c r="C167" s="7"/>
      <c r="D167" s="7"/>
      <c r="E167" s="7"/>
      <c r="F167" s="7"/>
      <c r="G167" s="7"/>
      <c r="H167" s="7"/>
      <c r="I167" s="7"/>
      <c r="J167" s="7"/>
      <c r="K167" s="6"/>
      <c r="L167" s="6"/>
      <c r="M167" s="6"/>
      <c r="N167" s="6"/>
      <c r="Q167" s="8"/>
      <c r="R167" s="7"/>
      <c r="S167" s="7"/>
      <c r="T167" s="7"/>
      <c r="U167" s="7"/>
      <c r="V167" s="7"/>
      <c r="W167" s="7"/>
      <c r="X167" s="7"/>
      <c r="Y167" s="6"/>
      <c r="Z167" s="6"/>
      <c r="AA167" s="6"/>
      <c r="AB167" s="6"/>
      <c r="AC167" s="6"/>
      <c r="AE167" s="78"/>
      <c r="AF167" s="82"/>
      <c r="AG167" s="82"/>
      <c r="AH167" s="82"/>
      <c r="AI167" s="5"/>
      <c r="AJ167" s="5"/>
      <c r="AK167" s="5"/>
    </row>
    <row r="168" spans="1:37" ht="6" customHeight="1">
      <c r="A168" s="22"/>
      <c r="B168" s="29"/>
      <c r="C168" s="29"/>
      <c r="D168" s="29"/>
      <c r="E168" s="29"/>
      <c r="F168" s="21"/>
      <c r="G168" s="21"/>
      <c r="H168" s="21"/>
      <c r="I168" s="21"/>
      <c r="J168" s="21"/>
      <c r="K168" s="21"/>
      <c r="L168" s="21"/>
      <c r="M168" s="21"/>
      <c r="N168" s="21"/>
      <c r="O168" s="22"/>
      <c r="P168" s="22"/>
      <c r="Q168" s="29"/>
      <c r="R168" s="29"/>
      <c r="S168" s="29"/>
      <c r="T168" s="29"/>
      <c r="U168" s="29"/>
      <c r="V168" s="21"/>
      <c r="W168" s="21"/>
      <c r="X168" s="21"/>
      <c r="Y168" s="21"/>
      <c r="Z168" s="21"/>
      <c r="AA168" s="21"/>
      <c r="AB168" s="21"/>
      <c r="AC168" s="21"/>
      <c r="AD168" s="22"/>
      <c r="AE168" s="83"/>
      <c r="AF168" s="83"/>
      <c r="AG168" s="85"/>
      <c r="AH168" s="83"/>
      <c r="AI168" s="5"/>
      <c r="AJ168" s="5"/>
      <c r="AK168" s="5"/>
    </row>
    <row r="169" spans="1:37" ht="15.75">
      <c r="A169" s="22"/>
      <c r="B169" s="3" t="s">
        <v>60</v>
      </c>
      <c r="C169" s="3"/>
      <c r="D169" s="3"/>
      <c r="E169" s="3"/>
      <c r="F169" s="5"/>
      <c r="G169" s="5"/>
      <c r="H169" s="5"/>
      <c r="I169" s="5"/>
      <c r="J169" s="5"/>
      <c r="K169" s="5"/>
      <c r="L169" s="5"/>
      <c r="M169" s="5"/>
      <c r="N169" s="5"/>
      <c r="O169" s="22"/>
      <c r="P169" s="22"/>
      <c r="Q169" s="3" t="s">
        <v>60</v>
      </c>
      <c r="R169" s="3"/>
      <c r="S169" s="3"/>
      <c r="T169" s="3"/>
      <c r="U169" s="3"/>
      <c r="V169" s="5"/>
      <c r="W169" s="5"/>
      <c r="X169" s="5"/>
      <c r="Y169" s="5"/>
      <c r="Z169" s="5"/>
      <c r="AA169" s="5"/>
      <c r="AB169" s="5"/>
      <c r="AC169" s="5"/>
      <c r="AD169" s="22"/>
      <c r="AE169" s="83"/>
      <c r="AF169" s="83"/>
      <c r="AG169" s="83"/>
      <c r="AH169" s="83"/>
      <c r="AI169" s="5"/>
      <c r="AJ169" s="5"/>
      <c r="AK169" s="5"/>
    </row>
    <row r="170" spans="1:37" ht="6.75" customHeight="1" thickBot="1">
      <c r="A170" s="22"/>
      <c r="B170" s="9"/>
      <c r="C170" s="9"/>
      <c r="D170" s="14"/>
      <c r="E170" s="12"/>
      <c r="F170" s="14"/>
      <c r="G170" s="12"/>
      <c r="H170" s="12"/>
      <c r="I170" s="4"/>
      <c r="J170" s="14"/>
      <c r="K170" s="14"/>
      <c r="L170" s="12"/>
      <c r="M170" s="12"/>
      <c r="N170" s="13"/>
      <c r="O170" s="24"/>
      <c r="P170" s="22"/>
      <c r="Q170" s="9"/>
      <c r="R170" s="9"/>
      <c r="S170" s="12"/>
      <c r="T170" s="12"/>
      <c r="U170" s="14"/>
      <c r="V170" s="12"/>
      <c r="W170" s="12"/>
      <c r="X170" s="4"/>
      <c r="Y170" s="14"/>
      <c r="Z170" s="14"/>
      <c r="AA170" s="12"/>
      <c r="AB170" s="13"/>
      <c r="AC170" s="13"/>
      <c r="AD170" s="21"/>
      <c r="AE170" s="83"/>
      <c r="AF170" s="83"/>
      <c r="AG170" s="83"/>
      <c r="AH170" s="83"/>
      <c r="AI170" s="5"/>
      <c r="AJ170" s="5"/>
      <c r="AK170" s="5"/>
    </row>
    <row r="171" spans="1:37" ht="13.5" thickBot="1">
      <c r="A171" s="22"/>
      <c r="B171" s="312" t="s">
        <v>0</v>
      </c>
      <c r="C171" s="318" t="s">
        <v>1</v>
      </c>
      <c r="D171" s="321" t="s">
        <v>61</v>
      </c>
      <c r="E171" s="322"/>
      <c r="F171" s="322"/>
      <c r="G171" s="322"/>
      <c r="H171" s="322"/>
      <c r="I171" s="323"/>
      <c r="J171" s="323"/>
      <c r="K171" s="323"/>
      <c r="L171" s="323"/>
      <c r="M171" s="324"/>
      <c r="N171" s="312" t="s">
        <v>0</v>
      </c>
      <c r="O171" s="21"/>
      <c r="P171" s="22"/>
      <c r="Q171" s="312" t="s">
        <v>0</v>
      </c>
      <c r="R171" s="318" t="s">
        <v>1</v>
      </c>
      <c r="S171" s="321" t="s">
        <v>65</v>
      </c>
      <c r="T171" s="322"/>
      <c r="U171" s="322"/>
      <c r="V171" s="322"/>
      <c r="W171" s="322"/>
      <c r="X171" s="323"/>
      <c r="Y171" s="323"/>
      <c r="Z171" s="323"/>
      <c r="AA171" s="323"/>
      <c r="AB171" s="324"/>
      <c r="AC171" s="312" t="s">
        <v>0</v>
      </c>
      <c r="AD171" s="21"/>
      <c r="AE171" s="5"/>
      <c r="AF171" s="5"/>
      <c r="AG171" s="87"/>
      <c r="AH171" s="5"/>
      <c r="AI171" s="5"/>
      <c r="AJ171" s="5"/>
      <c r="AK171" s="5"/>
    </row>
    <row r="172" spans="1:37" ht="15.75" customHeight="1" thickBot="1">
      <c r="A172" s="22"/>
      <c r="B172" s="313"/>
      <c r="C172" s="319"/>
      <c r="D172" s="325" t="s">
        <v>70</v>
      </c>
      <c r="E172" s="308" t="s">
        <v>72</v>
      </c>
      <c r="F172" s="310" t="s">
        <v>69</v>
      </c>
      <c r="G172" s="330" t="s">
        <v>54</v>
      </c>
      <c r="H172" s="331"/>
      <c r="I172" s="308" t="s">
        <v>57</v>
      </c>
      <c r="J172" s="329" t="s">
        <v>73</v>
      </c>
      <c r="K172" s="330" t="s">
        <v>74</v>
      </c>
      <c r="L172" s="331"/>
      <c r="M172" s="308" t="s">
        <v>57</v>
      </c>
      <c r="N172" s="313"/>
      <c r="O172" s="26"/>
      <c r="P172" s="22"/>
      <c r="Q172" s="313"/>
      <c r="R172" s="319"/>
      <c r="S172" s="325" t="s">
        <v>70</v>
      </c>
      <c r="T172" s="308" t="s">
        <v>72</v>
      </c>
      <c r="U172" s="310" t="s">
        <v>69</v>
      </c>
      <c r="V172" s="330" t="s">
        <v>54</v>
      </c>
      <c r="W172" s="331"/>
      <c r="X172" s="308" t="s">
        <v>57</v>
      </c>
      <c r="Y172" s="329" t="s">
        <v>73</v>
      </c>
      <c r="Z172" s="330" t="s">
        <v>74</v>
      </c>
      <c r="AA172" s="331"/>
      <c r="AB172" s="308" t="s">
        <v>57</v>
      </c>
      <c r="AC172" s="313"/>
      <c r="AD172" s="21"/>
      <c r="AE172" s="5"/>
      <c r="AF172" s="5"/>
      <c r="AG172" s="5"/>
      <c r="AH172" s="5"/>
      <c r="AI172" s="5"/>
      <c r="AJ172" s="5"/>
      <c r="AK172" s="5"/>
    </row>
    <row r="173" spans="1:37" ht="32.25" thickBot="1">
      <c r="A173" s="22"/>
      <c r="B173" s="314"/>
      <c r="C173" s="320"/>
      <c r="D173" s="326"/>
      <c r="E173" s="309"/>
      <c r="F173" s="311"/>
      <c r="G173" s="11" t="s">
        <v>52</v>
      </c>
      <c r="H173" s="10" t="s">
        <v>53</v>
      </c>
      <c r="I173" s="309"/>
      <c r="J173" s="309"/>
      <c r="K173" s="11" t="s">
        <v>52</v>
      </c>
      <c r="L173" s="10" t="s">
        <v>53</v>
      </c>
      <c r="M173" s="309"/>
      <c r="N173" s="314"/>
      <c r="O173" s="27"/>
      <c r="P173" s="22"/>
      <c r="Q173" s="314"/>
      <c r="R173" s="320"/>
      <c r="S173" s="326"/>
      <c r="T173" s="309"/>
      <c r="U173" s="311"/>
      <c r="V173" s="11" t="s">
        <v>52</v>
      </c>
      <c r="W173" s="10" t="s">
        <v>53</v>
      </c>
      <c r="X173" s="309"/>
      <c r="Y173" s="309"/>
      <c r="Z173" s="11" t="s">
        <v>52</v>
      </c>
      <c r="AA173" s="10" t="s">
        <v>53</v>
      </c>
      <c r="AB173" s="309"/>
      <c r="AC173" s="314"/>
      <c r="AD173" s="21"/>
      <c r="AE173" s="5"/>
      <c r="AF173" s="5"/>
      <c r="AG173" s="5"/>
      <c r="AH173" s="5"/>
      <c r="AI173" s="5"/>
      <c r="AJ173" s="5"/>
      <c r="AK173" s="5"/>
    </row>
    <row r="174" spans="1:37" ht="12.75">
      <c r="A174" s="22"/>
      <c r="B174" s="211" t="s">
        <v>12</v>
      </c>
      <c r="C174" s="213" t="s">
        <v>13</v>
      </c>
      <c r="D174" s="60">
        <v>1100</v>
      </c>
      <c r="E174" s="37">
        <f>D174*1.1</f>
        <v>1210</v>
      </c>
      <c r="F174" s="53">
        <v>1100</v>
      </c>
      <c r="G174" s="53">
        <f>F174-E174</f>
        <v>-110</v>
      </c>
      <c r="H174" s="106">
        <f>((F174/E174)*100)-100</f>
        <v>-9.090909090909093</v>
      </c>
      <c r="I174" s="89" t="s">
        <v>79</v>
      </c>
      <c r="J174" s="132">
        <v>1210</v>
      </c>
      <c r="K174" s="132">
        <f>J174-E174</f>
        <v>0</v>
      </c>
      <c r="L174" s="126">
        <f>((J174/E174)-1)*100</f>
        <v>0</v>
      </c>
      <c r="M174" s="198" t="s">
        <v>78</v>
      </c>
      <c r="N174" s="211" t="s">
        <v>12</v>
      </c>
      <c r="O174" s="54"/>
      <c r="P174" s="54"/>
      <c r="Q174" s="211" t="s">
        <v>12</v>
      </c>
      <c r="R174" s="213" t="s">
        <v>13</v>
      </c>
      <c r="S174" s="63">
        <v>70</v>
      </c>
      <c r="T174" s="37">
        <f>S174*1.1</f>
        <v>77</v>
      </c>
      <c r="U174" s="53">
        <v>10</v>
      </c>
      <c r="V174" s="88">
        <f>U174-T174</f>
        <v>-67</v>
      </c>
      <c r="W174" s="106">
        <f>((U174/T174)*100)-100</f>
        <v>-87.01298701298701</v>
      </c>
      <c r="X174" s="89" t="s">
        <v>79</v>
      </c>
      <c r="Y174" s="132">
        <v>77</v>
      </c>
      <c r="Z174" s="132">
        <f>Y174-T174</f>
        <v>0</v>
      </c>
      <c r="AA174" s="126">
        <f>((Y174/T174)-1)*100</f>
        <v>0</v>
      </c>
      <c r="AB174" s="44" t="s">
        <v>78</v>
      </c>
      <c r="AC174" s="211" t="s">
        <v>12</v>
      </c>
      <c r="AD174" s="22"/>
      <c r="AE174" s="5"/>
      <c r="AF174" s="5"/>
      <c r="AG174" s="5"/>
      <c r="AH174" s="5"/>
      <c r="AI174" s="5"/>
      <c r="AJ174" s="5"/>
      <c r="AK174" s="5"/>
    </row>
    <row r="175" spans="1:37" ht="15">
      <c r="A175" s="22"/>
      <c r="B175" s="216" t="s">
        <v>2</v>
      </c>
      <c r="C175" s="217" t="s">
        <v>3</v>
      </c>
      <c r="D175" s="61">
        <v>13260</v>
      </c>
      <c r="E175" s="40">
        <f>D175*1.1</f>
        <v>14586.000000000002</v>
      </c>
      <c r="F175" s="98">
        <v>14586</v>
      </c>
      <c r="G175" s="73">
        <f>F175-E175</f>
        <v>0</v>
      </c>
      <c r="H175" s="74">
        <f>((F175/E175)*100)-100</f>
        <v>0</v>
      </c>
      <c r="I175" s="76" t="s">
        <v>78</v>
      </c>
      <c r="J175" s="43"/>
      <c r="K175" s="105">
        <f>J175-E175</f>
        <v>-14586.000000000002</v>
      </c>
      <c r="L175" s="93">
        <f>((J175/E175)-1)*100</f>
        <v>-100</v>
      </c>
      <c r="M175" s="255" t="s">
        <v>78</v>
      </c>
      <c r="N175" s="216" t="s">
        <v>2</v>
      </c>
      <c r="O175" s="54"/>
      <c r="P175" s="54"/>
      <c r="Q175" s="216" t="s">
        <v>2</v>
      </c>
      <c r="R175" s="217" t="s">
        <v>3</v>
      </c>
      <c r="S175" s="64">
        <v>50</v>
      </c>
      <c r="T175" s="40">
        <f>S175*1.1</f>
        <v>55.00000000000001</v>
      </c>
      <c r="U175" s="98">
        <v>100</v>
      </c>
      <c r="V175" s="73">
        <f>U175-T175</f>
        <v>44.99999999999999</v>
      </c>
      <c r="W175" s="74">
        <f>((U175/T175)*100)-100</f>
        <v>81.81818181818178</v>
      </c>
      <c r="X175" s="76" t="s">
        <v>78</v>
      </c>
      <c r="Y175" s="43"/>
      <c r="Z175" s="111">
        <f>Y175-T175</f>
        <v>-55.00000000000001</v>
      </c>
      <c r="AA175" s="93">
        <f>((Y175/T175)-1)*100</f>
        <v>-100</v>
      </c>
      <c r="AB175" s="44" t="s">
        <v>78</v>
      </c>
      <c r="AC175" s="216" t="s">
        <v>2</v>
      </c>
      <c r="AD175" s="22"/>
      <c r="AE175" s="84"/>
      <c r="AF175" s="84"/>
      <c r="AG175" s="84"/>
      <c r="AH175" s="84"/>
      <c r="AI175" s="5"/>
      <c r="AJ175" s="5"/>
      <c r="AK175" s="5"/>
    </row>
    <row r="176" spans="1:37" ht="15">
      <c r="A176" s="22"/>
      <c r="B176" s="216" t="s">
        <v>31</v>
      </c>
      <c r="C176" s="217" t="s">
        <v>32</v>
      </c>
      <c r="D176" s="61">
        <v>2800</v>
      </c>
      <c r="E176" s="40">
        <f>D176*1.1</f>
        <v>3080.0000000000005</v>
      </c>
      <c r="F176" s="98">
        <v>3080</v>
      </c>
      <c r="G176" s="73">
        <f>F176-E176</f>
        <v>0</v>
      </c>
      <c r="H176" s="74">
        <f>((F176/E176)*100)-100</f>
        <v>0</v>
      </c>
      <c r="I176" s="76" t="s">
        <v>78</v>
      </c>
      <c r="J176" s="110">
        <v>3080</v>
      </c>
      <c r="K176" s="109">
        <f>J176-E176</f>
        <v>0</v>
      </c>
      <c r="L176" s="99">
        <f>((J176/E176)-1)*100</f>
        <v>-1.1102230246251565E-14</v>
      </c>
      <c r="M176" s="255" t="s">
        <v>78</v>
      </c>
      <c r="N176" s="216" t="s">
        <v>31</v>
      </c>
      <c r="O176" s="54"/>
      <c r="P176" s="54"/>
      <c r="Q176" s="216" t="s">
        <v>31</v>
      </c>
      <c r="R176" s="217" t="s">
        <v>32</v>
      </c>
      <c r="S176" s="64">
        <v>500</v>
      </c>
      <c r="T176" s="40">
        <f>S176*1.1</f>
        <v>550</v>
      </c>
      <c r="U176" s="98">
        <v>750</v>
      </c>
      <c r="V176" s="73">
        <f>U176-T176</f>
        <v>200</v>
      </c>
      <c r="W176" s="74">
        <f>((U176/T176)*100)-100</f>
        <v>36.363636363636346</v>
      </c>
      <c r="X176" s="76" t="s">
        <v>78</v>
      </c>
      <c r="Y176" s="110">
        <v>750</v>
      </c>
      <c r="Z176" s="109">
        <f>Y176-T176</f>
        <v>200</v>
      </c>
      <c r="AA176" s="99">
        <f>((Y176/T176)-1)*100</f>
        <v>36.36363636363635</v>
      </c>
      <c r="AB176" s="44" t="s">
        <v>78</v>
      </c>
      <c r="AC176" s="102" t="s">
        <v>31</v>
      </c>
      <c r="AD176" s="22"/>
      <c r="AE176" s="84"/>
      <c r="AF176" s="84"/>
      <c r="AG176" s="84"/>
      <c r="AH176" s="84"/>
      <c r="AI176" s="5"/>
      <c r="AJ176" s="5"/>
      <c r="AK176" s="5"/>
    </row>
    <row r="177" spans="1:37" ht="16.5" thickBot="1">
      <c r="A177" s="22"/>
      <c r="B177" s="216" t="s">
        <v>10</v>
      </c>
      <c r="C177" s="217" t="s">
        <v>11</v>
      </c>
      <c r="D177" s="62">
        <v>5000</v>
      </c>
      <c r="E177" s="50">
        <f>D177*1.1</f>
        <v>5500</v>
      </c>
      <c r="F177" s="129">
        <v>5500</v>
      </c>
      <c r="G177" s="130">
        <f>F177-E177</f>
        <v>0</v>
      </c>
      <c r="H177" s="127">
        <f>((F177/E177)*100)-100</f>
        <v>0</v>
      </c>
      <c r="I177" s="133" t="s">
        <v>78</v>
      </c>
      <c r="J177" s="115">
        <v>5500</v>
      </c>
      <c r="K177" s="131">
        <f>J177-E177</f>
        <v>0</v>
      </c>
      <c r="L177" s="116">
        <f>((J177/E177)-1)*100</f>
        <v>0</v>
      </c>
      <c r="M177" s="161" t="s">
        <v>78</v>
      </c>
      <c r="N177" s="216" t="s">
        <v>10</v>
      </c>
      <c r="O177" s="54"/>
      <c r="P177" s="54"/>
      <c r="Q177" s="214" t="s">
        <v>10</v>
      </c>
      <c r="R177" s="215" t="s">
        <v>11</v>
      </c>
      <c r="S177" s="65">
        <v>200</v>
      </c>
      <c r="T177" s="50">
        <f>S177*1.1</f>
        <v>220.00000000000003</v>
      </c>
      <c r="U177" s="129">
        <v>400</v>
      </c>
      <c r="V177" s="125">
        <f>U177-T177</f>
        <v>179.99999999999997</v>
      </c>
      <c r="W177" s="127">
        <f>((U177/T177)*100)-100</f>
        <v>81.81818181818178</v>
      </c>
      <c r="X177" s="133" t="s">
        <v>78</v>
      </c>
      <c r="Y177" s="115">
        <v>400</v>
      </c>
      <c r="Z177" s="130">
        <f>Y177-T177</f>
        <v>179.99999999999997</v>
      </c>
      <c r="AA177" s="116">
        <f>((Y177/T177)-1)*100</f>
        <v>81.81818181818178</v>
      </c>
      <c r="AB177" s="46" t="s">
        <v>78</v>
      </c>
      <c r="AC177" s="214" t="s">
        <v>10</v>
      </c>
      <c r="AD177" s="22"/>
      <c r="AE177" s="79"/>
      <c r="AF177" s="80"/>
      <c r="AG177" s="80"/>
      <c r="AH177" s="80"/>
      <c r="AI177" s="5"/>
      <c r="AJ177" s="5"/>
      <c r="AK177" s="5"/>
    </row>
    <row r="178" spans="1:37" ht="16.5" thickBot="1">
      <c r="A178" s="22"/>
      <c r="B178" s="9"/>
      <c r="C178" s="9"/>
      <c r="D178" s="14"/>
      <c r="E178" s="12"/>
      <c r="F178" s="14"/>
      <c r="G178" s="12"/>
      <c r="H178" s="12"/>
      <c r="I178" s="4"/>
      <c r="J178" s="14"/>
      <c r="K178" s="14"/>
      <c r="L178" s="12"/>
      <c r="M178" s="12"/>
      <c r="N178" s="13"/>
      <c r="O178" s="21"/>
      <c r="P178" s="22"/>
      <c r="Q178" s="9"/>
      <c r="R178" s="9"/>
      <c r="S178" s="12"/>
      <c r="T178" s="12"/>
      <c r="U178" s="14"/>
      <c r="V178" s="12"/>
      <c r="W178" s="12"/>
      <c r="X178" s="4"/>
      <c r="Y178" s="14"/>
      <c r="Z178" s="135"/>
      <c r="AA178" s="136"/>
      <c r="AB178" s="13"/>
      <c r="AC178" s="13"/>
      <c r="AD178" s="21"/>
      <c r="AE178" s="78"/>
      <c r="AF178" s="82"/>
      <c r="AG178" s="82"/>
      <c r="AH178" s="82"/>
      <c r="AI178" s="5"/>
      <c r="AJ178" s="5"/>
      <c r="AK178" s="5"/>
    </row>
    <row r="179" spans="1:37" ht="15.75" thickBot="1">
      <c r="A179" s="22"/>
      <c r="B179" s="312" t="s">
        <v>0</v>
      </c>
      <c r="C179" s="318" t="s">
        <v>1</v>
      </c>
      <c r="D179" s="321" t="s">
        <v>62</v>
      </c>
      <c r="E179" s="322"/>
      <c r="F179" s="322"/>
      <c r="G179" s="322"/>
      <c r="H179" s="322"/>
      <c r="I179" s="323"/>
      <c r="J179" s="323"/>
      <c r="K179" s="323"/>
      <c r="L179" s="323"/>
      <c r="M179" s="324"/>
      <c r="N179" s="315" t="s">
        <v>0</v>
      </c>
      <c r="O179" s="21"/>
      <c r="P179" s="22"/>
      <c r="Q179" s="312" t="s">
        <v>0</v>
      </c>
      <c r="R179" s="318" t="s">
        <v>1</v>
      </c>
      <c r="S179" s="321" t="s">
        <v>66</v>
      </c>
      <c r="T179" s="322"/>
      <c r="U179" s="322"/>
      <c r="V179" s="322"/>
      <c r="W179" s="322"/>
      <c r="X179" s="323"/>
      <c r="Y179" s="323"/>
      <c r="Z179" s="323"/>
      <c r="AA179" s="323"/>
      <c r="AB179" s="324"/>
      <c r="AC179" s="312" t="s">
        <v>0</v>
      </c>
      <c r="AD179" s="21"/>
      <c r="AE179" s="83"/>
      <c r="AF179" s="83"/>
      <c r="AG179" s="83"/>
      <c r="AH179" s="83"/>
      <c r="AI179" s="5"/>
      <c r="AJ179" s="5"/>
      <c r="AK179" s="5"/>
    </row>
    <row r="180" spans="1:37" ht="16.5" customHeight="1" thickBot="1">
      <c r="A180" s="22"/>
      <c r="B180" s="313"/>
      <c r="C180" s="319"/>
      <c r="D180" s="325" t="s">
        <v>70</v>
      </c>
      <c r="E180" s="308" t="s">
        <v>72</v>
      </c>
      <c r="F180" s="310" t="s">
        <v>69</v>
      </c>
      <c r="G180" s="330" t="s">
        <v>54</v>
      </c>
      <c r="H180" s="331"/>
      <c r="I180" s="308" t="s">
        <v>57</v>
      </c>
      <c r="J180" s="329" t="s">
        <v>73</v>
      </c>
      <c r="K180" s="330" t="s">
        <v>74</v>
      </c>
      <c r="L180" s="331"/>
      <c r="M180" s="308" t="s">
        <v>57</v>
      </c>
      <c r="N180" s="316"/>
      <c r="O180" s="21"/>
      <c r="P180" s="22"/>
      <c r="Q180" s="313"/>
      <c r="R180" s="319"/>
      <c r="S180" s="325" t="s">
        <v>70</v>
      </c>
      <c r="T180" s="308" t="s">
        <v>72</v>
      </c>
      <c r="U180" s="310" t="s">
        <v>69</v>
      </c>
      <c r="V180" s="330" t="s">
        <v>54</v>
      </c>
      <c r="W180" s="331"/>
      <c r="X180" s="308" t="s">
        <v>57</v>
      </c>
      <c r="Y180" s="329" t="s">
        <v>73</v>
      </c>
      <c r="Z180" s="330" t="s">
        <v>74</v>
      </c>
      <c r="AA180" s="331"/>
      <c r="AB180" s="308" t="s">
        <v>57</v>
      </c>
      <c r="AC180" s="313"/>
      <c r="AD180" s="21"/>
      <c r="AE180" s="83"/>
      <c r="AF180" s="83"/>
      <c r="AG180" s="83"/>
      <c r="AH180" s="83"/>
      <c r="AI180" s="5"/>
      <c r="AJ180" s="5"/>
      <c r="AK180" s="5"/>
    </row>
    <row r="181" spans="1:37" ht="32.25" thickBot="1">
      <c r="A181" s="22"/>
      <c r="B181" s="314"/>
      <c r="C181" s="320"/>
      <c r="D181" s="326"/>
      <c r="E181" s="309"/>
      <c r="F181" s="311"/>
      <c r="G181" s="11" t="s">
        <v>52</v>
      </c>
      <c r="H181" s="10" t="s">
        <v>53</v>
      </c>
      <c r="I181" s="309"/>
      <c r="J181" s="309"/>
      <c r="K181" s="11" t="s">
        <v>52</v>
      </c>
      <c r="L181" s="10" t="s">
        <v>53</v>
      </c>
      <c r="M181" s="309"/>
      <c r="N181" s="317"/>
      <c r="O181" s="21"/>
      <c r="P181" s="22"/>
      <c r="Q181" s="314"/>
      <c r="R181" s="320"/>
      <c r="S181" s="326"/>
      <c r="T181" s="309"/>
      <c r="U181" s="311"/>
      <c r="V181" s="11" t="s">
        <v>52</v>
      </c>
      <c r="W181" s="10" t="s">
        <v>53</v>
      </c>
      <c r="X181" s="309"/>
      <c r="Y181" s="309"/>
      <c r="Z181" s="11" t="s">
        <v>52</v>
      </c>
      <c r="AA181" s="10" t="s">
        <v>53</v>
      </c>
      <c r="AB181" s="309"/>
      <c r="AC181" s="314"/>
      <c r="AD181" s="21"/>
      <c r="AE181" s="83"/>
      <c r="AF181" s="83"/>
      <c r="AG181" s="83"/>
      <c r="AH181" s="83"/>
      <c r="AI181" s="5"/>
      <c r="AJ181" s="5"/>
      <c r="AK181" s="5"/>
    </row>
    <row r="182" spans="1:37" ht="15">
      <c r="A182" s="22"/>
      <c r="B182" s="211" t="s">
        <v>12</v>
      </c>
      <c r="C182" s="213" t="s">
        <v>13</v>
      </c>
      <c r="D182" s="60">
        <v>100</v>
      </c>
      <c r="E182" s="37">
        <f>D182*1.1</f>
        <v>110.00000000000001</v>
      </c>
      <c r="F182" s="53">
        <v>100</v>
      </c>
      <c r="G182" s="53">
        <f>F182-E182</f>
        <v>-10.000000000000014</v>
      </c>
      <c r="H182" s="106">
        <f>((F182/E182)*100)-100</f>
        <v>-9.090909090909108</v>
      </c>
      <c r="I182" s="89" t="s">
        <v>79</v>
      </c>
      <c r="J182" s="132">
        <v>200</v>
      </c>
      <c r="K182" s="132">
        <f>J182-E182</f>
        <v>89.99999999999999</v>
      </c>
      <c r="L182" s="126">
        <f>((J182/E182)-1)*100</f>
        <v>81.81818181818178</v>
      </c>
      <c r="M182" s="198" t="s">
        <v>78</v>
      </c>
      <c r="N182" s="211" t="s">
        <v>12</v>
      </c>
      <c r="O182" s="54"/>
      <c r="P182" s="54"/>
      <c r="Q182" s="211" t="s">
        <v>12</v>
      </c>
      <c r="R182" s="213" t="s">
        <v>13</v>
      </c>
      <c r="S182" s="60">
        <v>165</v>
      </c>
      <c r="T182" s="37">
        <v>182</v>
      </c>
      <c r="U182" s="53">
        <v>15</v>
      </c>
      <c r="V182" s="88">
        <f>U182-T182</f>
        <v>-167</v>
      </c>
      <c r="W182" s="106">
        <f>((U182/T182)*100)-100</f>
        <v>-91.75824175824175</v>
      </c>
      <c r="X182" s="89" t="s">
        <v>79</v>
      </c>
      <c r="Y182" s="132">
        <v>300</v>
      </c>
      <c r="Z182" s="132">
        <f>Y182-T182</f>
        <v>118</v>
      </c>
      <c r="AA182" s="126">
        <f>((Y182/T182)-1)*100</f>
        <v>64.83516483516483</v>
      </c>
      <c r="AB182" s="44" t="s">
        <v>78</v>
      </c>
      <c r="AC182" s="211" t="s">
        <v>12</v>
      </c>
      <c r="AD182" s="21"/>
      <c r="AE182" s="83"/>
      <c r="AF182" s="83"/>
      <c r="AG182" s="85"/>
      <c r="AH182" s="83"/>
      <c r="AI182" s="5"/>
      <c r="AJ182" s="5"/>
      <c r="AK182" s="5"/>
    </row>
    <row r="183" spans="1:37" ht="12.75">
      <c r="A183" s="22"/>
      <c r="B183" s="216" t="s">
        <v>2</v>
      </c>
      <c r="C183" s="217" t="s">
        <v>3</v>
      </c>
      <c r="D183" s="61">
        <v>2263</v>
      </c>
      <c r="E183" s="40">
        <f>D183*1.1</f>
        <v>2489.3</v>
      </c>
      <c r="F183" s="98">
        <v>2489</v>
      </c>
      <c r="G183" s="73">
        <f>F183-E183</f>
        <v>-0.3000000000001819</v>
      </c>
      <c r="H183" s="74">
        <f>((F183/E183)*100)-100</f>
        <v>-0.012051580765685799</v>
      </c>
      <c r="I183" s="76" t="s">
        <v>78</v>
      </c>
      <c r="J183" s="43"/>
      <c r="K183" s="109">
        <f>J183-E183</f>
        <v>-2489.3</v>
      </c>
      <c r="L183" s="99">
        <f>((J183/E183)-1)*100</f>
        <v>-100</v>
      </c>
      <c r="M183" s="255" t="s">
        <v>78</v>
      </c>
      <c r="N183" s="216" t="s">
        <v>2</v>
      </c>
      <c r="O183" s="54"/>
      <c r="P183" s="54"/>
      <c r="Q183" s="216" t="s">
        <v>2</v>
      </c>
      <c r="R183" s="217" t="s">
        <v>3</v>
      </c>
      <c r="S183" s="61">
        <v>3506</v>
      </c>
      <c r="T183" s="40">
        <f>S183*1.1</f>
        <v>3856.6000000000004</v>
      </c>
      <c r="U183" s="98">
        <v>3857</v>
      </c>
      <c r="V183" s="73">
        <f>U183-T183</f>
        <v>0.3999999999996362</v>
      </c>
      <c r="W183" s="74">
        <f>((U183/T183)*100)-100</f>
        <v>0.010371830109406233</v>
      </c>
      <c r="X183" s="76" t="s">
        <v>78</v>
      </c>
      <c r="Y183" s="43"/>
      <c r="Z183" s="111">
        <f>Y183-T183</f>
        <v>-3856.6000000000004</v>
      </c>
      <c r="AA183" s="93">
        <f>((Y183/T183)-1)*100</f>
        <v>-100</v>
      </c>
      <c r="AB183" s="44" t="s">
        <v>78</v>
      </c>
      <c r="AC183" s="216" t="s">
        <v>2</v>
      </c>
      <c r="AD183" s="21"/>
      <c r="AE183" s="5"/>
      <c r="AF183" s="5"/>
      <c r="AG183" s="87"/>
      <c r="AH183" s="5"/>
      <c r="AI183" s="5"/>
      <c r="AJ183" s="5"/>
      <c r="AK183" s="5"/>
    </row>
    <row r="184" spans="1:37" ht="15">
      <c r="A184" s="22"/>
      <c r="B184" s="216" t="s">
        <v>31</v>
      </c>
      <c r="C184" s="217" t="s">
        <v>32</v>
      </c>
      <c r="D184" s="61">
        <v>800</v>
      </c>
      <c r="E184" s="40">
        <f>D184*1.1</f>
        <v>880.0000000000001</v>
      </c>
      <c r="F184" s="98">
        <v>1000</v>
      </c>
      <c r="G184" s="73">
        <f>F184-E184</f>
        <v>119.99999999999989</v>
      </c>
      <c r="H184" s="74">
        <f>((F184/E184)*100)-100</f>
        <v>13.636363636363626</v>
      </c>
      <c r="I184" s="76" t="s">
        <v>78</v>
      </c>
      <c r="J184" s="110">
        <v>1000</v>
      </c>
      <c r="K184" s="109">
        <f>J184-E184</f>
        <v>119.99999999999989</v>
      </c>
      <c r="L184" s="99">
        <f>((J184/E184)-1)*100</f>
        <v>13.636363636363624</v>
      </c>
      <c r="M184" s="255" t="s">
        <v>78</v>
      </c>
      <c r="N184" s="102" t="s">
        <v>31</v>
      </c>
      <c r="O184" s="54"/>
      <c r="P184" s="54"/>
      <c r="Q184" s="216" t="s">
        <v>31</v>
      </c>
      <c r="R184" s="217" t="s">
        <v>32</v>
      </c>
      <c r="S184" s="61">
        <v>500</v>
      </c>
      <c r="T184" s="40">
        <f>S184*1.1</f>
        <v>550</v>
      </c>
      <c r="U184" s="98">
        <v>1000</v>
      </c>
      <c r="V184" s="73">
        <f>U184-T184</f>
        <v>450</v>
      </c>
      <c r="W184" s="74">
        <f>((U184/T184)*100)-100</f>
        <v>81.81818181818181</v>
      </c>
      <c r="X184" s="76" t="s">
        <v>78</v>
      </c>
      <c r="Y184" s="110">
        <v>1000</v>
      </c>
      <c r="Z184" s="109">
        <f>Y184-T184</f>
        <v>450</v>
      </c>
      <c r="AA184" s="99">
        <f>((Y184/T184)-1)*100</f>
        <v>81.81818181818181</v>
      </c>
      <c r="AB184" s="44" t="s">
        <v>78</v>
      </c>
      <c r="AC184" s="102" t="s">
        <v>31</v>
      </c>
      <c r="AD184" s="21"/>
      <c r="AE184" s="84"/>
      <c r="AF184" s="84"/>
      <c r="AG184" s="84"/>
      <c r="AH184" s="84"/>
      <c r="AI184" s="5"/>
      <c r="AJ184" s="5"/>
      <c r="AK184" s="5"/>
    </row>
    <row r="185" spans="1:37" ht="15.75" thickBot="1">
      <c r="A185" s="22"/>
      <c r="B185" s="216" t="s">
        <v>10</v>
      </c>
      <c r="C185" s="217" t="s">
        <v>11</v>
      </c>
      <c r="D185" s="62">
        <v>800</v>
      </c>
      <c r="E185" s="50">
        <f>D185*1.1</f>
        <v>880.0000000000001</v>
      </c>
      <c r="F185" s="129">
        <v>900</v>
      </c>
      <c r="G185" s="130">
        <f>F185-E185</f>
        <v>19.999999999999886</v>
      </c>
      <c r="H185" s="127">
        <f>((F185/E185)*100)-100</f>
        <v>2.272727272727252</v>
      </c>
      <c r="I185" s="133" t="s">
        <v>78</v>
      </c>
      <c r="J185" s="115">
        <v>900</v>
      </c>
      <c r="K185" s="131">
        <f>J185-E185</f>
        <v>19.999999999999886</v>
      </c>
      <c r="L185" s="116">
        <f>((J185/E185)-1)*100</f>
        <v>2.2727272727272485</v>
      </c>
      <c r="M185" s="161" t="s">
        <v>78</v>
      </c>
      <c r="N185" s="103" t="s">
        <v>10</v>
      </c>
      <c r="O185" s="54"/>
      <c r="P185" s="54"/>
      <c r="Q185" s="216" t="s">
        <v>10</v>
      </c>
      <c r="R185" s="217" t="s">
        <v>11</v>
      </c>
      <c r="S185" s="62">
        <v>1500</v>
      </c>
      <c r="T185" s="50">
        <f>S185*1.1</f>
        <v>1650.0000000000002</v>
      </c>
      <c r="U185" s="129">
        <v>1650</v>
      </c>
      <c r="V185" s="91">
        <f>U185-T185</f>
        <v>0</v>
      </c>
      <c r="W185" s="107">
        <f>((U185/T185)*100)-100</f>
        <v>0</v>
      </c>
      <c r="X185" s="134" t="s">
        <v>79</v>
      </c>
      <c r="Y185" s="48"/>
      <c r="Z185" s="113">
        <f>Y185-T185</f>
        <v>-1650.0000000000002</v>
      </c>
      <c r="AA185" s="114">
        <f>((Y185/T185)-1)*100</f>
        <v>-100</v>
      </c>
      <c r="AB185" s="57"/>
      <c r="AC185" s="220" t="s">
        <v>10</v>
      </c>
      <c r="AD185" s="21"/>
      <c r="AE185" s="84"/>
      <c r="AF185" s="84"/>
      <c r="AG185" s="84"/>
      <c r="AH185" s="84"/>
      <c r="AI185" s="5"/>
      <c r="AJ185" s="5"/>
      <c r="AK185" s="5"/>
    </row>
    <row r="186" spans="1:37" ht="16.5" thickBot="1">
      <c r="A186" s="22"/>
      <c r="B186" s="9"/>
      <c r="C186" s="9"/>
      <c r="D186" s="14"/>
      <c r="E186" s="12"/>
      <c r="F186" s="14"/>
      <c r="G186" s="12"/>
      <c r="H186" s="12"/>
      <c r="I186" s="4"/>
      <c r="J186" s="14"/>
      <c r="K186" s="14"/>
      <c r="L186" s="12"/>
      <c r="M186" s="12"/>
      <c r="N186" s="13"/>
      <c r="O186" s="21"/>
      <c r="P186" s="22"/>
      <c r="Q186" s="9"/>
      <c r="R186" s="9"/>
      <c r="S186" s="12"/>
      <c r="T186" s="12"/>
      <c r="U186" s="12"/>
      <c r="V186" s="12"/>
      <c r="W186" s="12"/>
      <c r="X186" s="4"/>
      <c r="Y186" s="14"/>
      <c r="Z186" s="14"/>
      <c r="AA186" s="12"/>
      <c r="AB186" s="13"/>
      <c r="AC186" s="13"/>
      <c r="AD186" s="21"/>
      <c r="AE186" s="5"/>
      <c r="AF186" s="5"/>
      <c r="AG186" s="5"/>
      <c r="AH186" s="5"/>
      <c r="AI186" s="5"/>
      <c r="AJ186" s="5"/>
      <c r="AK186" s="5"/>
    </row>
    <row r="187" spans="1:37" ht="13.5" thickBot="1">
      <c r="A187" s="22"/>
      <c r="B187" s="312" t="s">
        <v>0</v>
      </c>
      <c r="C187" s="318" t="s">
        <v>1</v>
      </c>
      <c r="D187" s="321" t="s">
        <v>63</v>
      </c>
      <c r="E187" s="322"/>
      <c r="F187" s="322"/>
      <c r="G187" s="322"/>
      <c r="H187" s="322"/>
      <c r="I187" s="323"/>
      <c r="J187" s="323"/>
      <c r="K187" s="323"/>
      <c r="L187" s="323"/>
      <c r="M187" s="324"/>
      <c r="N187" s="312" t="s">
        <v>0</v>
      </c>
      <c r="O187" s="21"/>
      <c r="P187" s="22"/>
      <c r="Q187" s="312" t="s">
        <v>0</v>
      </c>
      <c r="R187" s="318" t="s">
        <v>1</v>
      </c>
      <c r="S187" s="321" t="s">
        <v>67</v>
      </c>
      <c r="T187" s="322"/>
      <c r="U187" s="322"/>
      <c r="V187" s="322"/>
      <c r="W187" s="322"/>
      <c r="X187" s="323"/>
      <c r="Y187" s="323"/>
      <c r="Z187" s="323"/>
      <c r="AA187" s="323"/>
      <c r="AB187" s="324"/>
      <c r="AC187" s="312" t="s">
        <v>0</v>
      </c>
      <c r="AD187" s="21"/>
      <c r="AE187" s="5"/>
      <c r="AF187" s="5"/>
      <c r="AG187" s="5"/>
      <c r="AH187" s="5"/>
      <c r="AI187" s="5"/>
      <c r="AJ187" s="5"/>
      <c r="AK187" s="5"/>
    </row>
    <row r="188" spans="1:37" ht="16.5" customHeight="1" thickBot="1">
      <c r="A188" s="22"/>
      <c r="B188" s="313"/>
      <c r="C188" s="319"/>
      <c r="D188" s="325" t="s">
        <v>70</v>
      </c>
      <c r="E188" s="308" t="s">
        <v>72</v>
      </c>
      <c r="F188" s="310" t="s">
        <v>69</v>
      </c>
      <c r="G188" s="330" t="s">
        <v>54</v>
      </c>
      <c r="H188" s="331"/>
      <c r="I188" s="308" t="s">
        <v>57</v>
      </c>
      <c r="J188" s="329" t="s">
        <v>73</v>
      </c>
      <c r="K188" s="330" t="s">
        <v>74</v>
      </c>
      <c r="L188" s="331"/>
      <c r="M188" s="308" t="s">
        <v>57</v>
      </c>
      <c r="N188" s="313"/>
      <c r="O188" s="21"/>
      <c r="P188" s="22"/>
      <c r="Q188" s="313"/>
      <c r="R188" s="319"/>
      <c r="S188" s="325" t="s">
        <v>70</v>
      </c>
      <c r="T188" s="308" t="s">
        <v>72</v>
      </c>
      <c r="U188" s="310" t="s">
        <v>69</v>
      </c>
      <c r="V188" s="330" t="s">
        <v>54</v>
      </c>
      <c r="W188" s="331"/>
      <c r="X188" s="308" t="s">
        <v>57</v>
      </c>
      <c r="Y188" s="329" t="s">
        <v>73</v>
      </c>
      <c r="Z188" s="330" t="s">
        <v>74</v>
      </c>
      <c r="AA188" s="331"/>
      <c r="AB188" s="308" t="s">
        <v>57</v>
      </c>
      <c r="AC188" s="313"/>
      <c r="AD188" s="21"/>
      <c r="AE188" s="5"/>
      <c r="AF188" s="5"/>
      <c r="AG188" s="5"/>
      <c r="AH188" s="5"/>
      <c r="AI188" s="5"/>
      <c r="AJ188" s="5"/>
      <c r="AK188" s="5"/>
    </row>
    <row r="189" spans="1:37" ht="32.25" thickBot="1">
      <c r="A189" s="22"/>
      <c r="B189" s="314"/>
      <c r="C189" s="320"/>
      <c r="D189" s="326"/>
      <c r="E189" s="309"/>
      <c r="F189" s="311"/>
      <c r="G189" s="11" t="s">
        <v>52</v>
      </c>
      <c r="H189" s="10" t="s">
        <v>53</v>
      </c>
      <c r="I189" s="309"/>
      <c r="J189" s="309"/>
      <c r="K189" s="11" t="s">
        <v>52</v>
      </c>
      <c r="L189" s="10" t="s">
        <v>53</v>
      </c>
      <c r="M189" s="309"/>
      <c r="N189" s="314"/>
      <c r="O189" s="21"/>
      <c r="P189" s="22"/>
      <c r="Q189" s="314"/>
      <c r="R189" s="320"/>
      <c r="S189" s="326"/>
      <c r="T189" s="309"/>
      <c r="U189" s="311"/>
      <c r="V189" s="11" t="s">
        <v>52</v>
      </c>
      <c r="W189" s="10" t="s">
        <v>53</v>
      </c>
      <c r="X189" s="309"/>
      <c r="Y189" s="309"/>
      <c r="Z189" s="11" t="s">
        <v>52</v>
      </c>
      <c r="AA189" s="10" t="s">
        <v>53</v>
      </c>
      <c r="AB189" s="309"/>
      <c r="AC189" s="314"/>
      <c r="AD189" s="21"/>
      <c r="AE189" s="5"/>
      <c r="AF189" s="5"/>
      <c r="AG189" s="5"/>
      <c r="AH189" s="5"/>
      <c r="AI189" s="5"/>
      <c r="AJ189" s="5"/>
      <c r="AK189" s="5"/>
    </row>
    <row r="190" spans="1:37" ht="15.75">
      <c r="A190" s="22"/>
      <c r="B190" s="211" t="s">
        <v>12</v>
      </c>
      <c r="C190" s="213" t="s">
        <v>13</v>
      </c>
      <c r="D190" s="60">
        <v>195</v>
      </c>
      <c r="E190" s="37">
        <v>215</v>
      </c>
      <c r="F190" s="53">
        <v>110</v>
      </c>
      <c r="G190" s="128">
        <f>F190-E190</f>
        <v>-105</v>
      </c>
      <c r="H190" s="106">
        <f>((F190/E190)*100)-100</f>
        <v>-48.837209302325576</v>
      </c>
      <c r="I190" s="75" t="s">
        <v>79</v>
      </c>
      <c r="J190" s="132">
        <v>250</v>
      </c>
      <c r="K190" s="132">
        <f>J190-E190</f>
        <v>35</v>
      </c>
      <c r="L190" s="126">
        <f>((J190/E190)-1)*100</f>
        <v>16.279069767441868</v>
      </c>
      <c r="M190" s="198" t="s">
        <v>78</v>
      </c>
      <c r="N190" s="211" t="s">
        <v>12</v>
      </c>
      <c r="O190" s="54"/>
      <c r="P190" s="54"/>
      <c r="Q190" s="211" t="s">
        <v>12</v>
      </c>
      <c r="R190" s="213" t="s">
        <v>13</v>
      </c>
      <c r="S190" s="63">
        <v>40</v>
      </c>
      <c r="T190" s="37">
        <v>44</v>
      </c>
      <c r="U190" s="53">
        <v>15</v>
      </c>
      <c r="V190" s="88">
        <f>U190-T190</f>
        <v>-29</v>
      </c>
      <c r="W190" s="106">
        <f>((U190/T190)*100)-100</f>
        <v>-65.9090909090909</v>
      </c>
      <c r="X190" s="75" t="s">
        <v>79</v>
      </c>
      <c r="Y190" s="132">
        <v>55</v>
      </c>
      <c r="Z190" s="132">
        <f>Y190-T190</f>
        <v>11</v>
      </c>
      <c r="AA190" s="126">
        <f>((Y190/T190)-1)*100</f>
        <v>25</v>
      </c>
      <c r="AB190" s="44" t="s">
        <v>78</v>
      </c>
      <c r="AC190" s="211" t="s">
        <v>12</v>
      </c>
      <c r="AD190" s="21"/>
      <c r="AE190" s="79"/>
      <c r="AF190" s="80"/>
      <c r="AG190" s="80"/>
      <c r="AH190" s="80"/>
      <c r="AI190" s="5"/>
      <c r="AJ190" s="5"/>
      <c r="AK190" s="5"/>
    </row>
    <row r="191" spans="1:37" ht="15.75">
      <c r="A191" s="22"/>
      <c r="B191" s="216" t="s">
        <v>2</v>
      </c>
      <c r="C191" s="217" t="s">
        <v>3</v>
      </c>
      <c r="D191" s="61">
        <v>2455</v>
      </c>
      <c r="E191" s="40">
        <f>D191*1.1</f>
        <v>2700.5</v>
      </c>
      <c r="F191" s="98">
        <v>2701</v>
      </c>
      <c r="G191" s="73">
        <f>F191-E191</f>
        <v>0.5</v>
      </c>
      <c r="H191" s="74">
        <f>((F191/E191)*100)-100</f>
        <v>0.018515089798171402</v>
      </c>
      <c r="I191" s="76" t="s">
        <v>78</v>
      </c>
      <c r="J191" s="43"/>
      <c r="K191" s="105">
        <f>J191-E191</f>
        <v>-2700.5</v>
      </c>
      <c r="L191" s="93">
        <f>((J191/E191)-1)*100</f>
        <v>-100</v>
      </c>
      <c r="M191" s="255" t="s">
        <v>78</v>
      </c>
      <c r="N191" s="216" t="s">
        <v>2</v>
      </c>
      <c r="O191" s="54"/>
      <c r="P191" s="54"/>
      <c r="Q191" s="216" t="s">
        <v>2</v>
      </c>
      <c r="R191" s="217" t="s">
        <v>3</v>
      </c>
      <c r="S191" s="64">
        <v>30</v>
      </c>
      <c r="T191" s="40">
        <f>S191*1.1</f>
        <v>33</v>
      </c>
      <c r="U191" s="98">
        <v>45</v>
      </c>
      <c r="V191" s="73">
        <f>U191-T191</f>
        <v>12</v>
      </c>
      <c r="W191" s="74">
        <f>((U191/T191)*100)-100</f>
        <v>36.363636363636346</v>
      </c>
      <c r="X191" s="76" t="s">
        <v>78</v>
      </c>
      <c r="Y191" s="43"/>
      <c r="Z191" s="111">
        <f>Y191-T191</f>
        <v>-33</v>
      </c>
      <c r="AA191" s="93">
        <f>((Y191/T191)-1)*100</f>
        <v>-100</v>
      </c>
      <c r="AB191" s="44" t="s">
        <v>78</v>
      </c>
      <c r="AC191" s="216" t="s">
        <v>2</v>
      </c>
      <c r="AD191" s="21"/>
      <c r="AE191" s="78"/>
      <c r="AF191" s="82"/>
      <c r="AG191" s="82"/>
      <c r="AH191" s="82"/>
      <c r="AI191" s="5"/>
      <c r="AJ191" s="5"/>
      <c r="AK191" s="5"/>
    </row>
    <row r="192" spans="1:37" ht="15">
      <c r="A192" s="22"/>
      <c r="B192" s="216" t="s">
        <v>31</v>
      </c>
      <c r="C192" s="217" t="s">
        <v>32</v>
      </c>
      <c r="D192" s="61">
        <v>800</v>
      </c>
      <c r="E192" s="40">
        <f>D192*1.1</f>
        <v>880.0000000000001</v>
      </c>
      <c r="F192" s="98">
        <v>1000</v>
      </c>
      <c r="G192" s="73">
        <f>F192-E192</f>
        <v>119.99999999999989</v>
      </c>
      <c r="H192" s="74">
        <f>((F192/E192)*100)-100</f>
        <v>13.636363636363626</v>
      </c>
      <c r="I192" s="76" t="s">
        <v>78</v>
      </c>
      <c r="J192" s="110">
        <v>1000</v>
      </c>
      <c r="K192" s="109">
        <f>J192-E192</f>
        <v>119.99999999999989</v>
      </c>
      <c r="L192" s="99">
        <f>((J192/E192)-1)*100</f>
        <v>13.636363636363624</v>
      </c>
      <c r="M192" s="255" t="s">
        <v>78</v>
      </c>
      <c r="N192" s="102" t="s">
        <v>31</v>
      </c>
      <c r="O192" s="54"/>
      <c r="P192" s="54"/>
      <c r="Q192" s="216" t="s">
        <v>31</v>
      </c>
      <c r="R192" s="217" t="s">
        <v>32</v>
      </c>
      <c r="S192" s="64">
        <v>30</v>
      </c>
      <c r="T192" s="40">
        <f>S192*1.1</f>
        <v>33</v>
      </c>
      <c r="U192" s="98">
        <v>50</v>
      </c>
      <c r="V192" s="73">
        <f>U192-T192</f>
        <v>17</v>
      </c>
      <c r="W192" s="74">
        <f>((U192/T192)*100)-100</f>
        <v>51.5151515151515</v>
      </c>
      <c r="X192" s="76" t="s">
        <v>78</v>
      </c>
      <c r="Y192" s="110">
        <v>50</v>
      </c>
      <c r="Z192" s="109">
        <f>Y192-T192</f>
        <v>17</v>
      </c>
      <c r="AA192" s="99">
        <f>((Y192/T192)-1)*100</f>
        <v>51.515151515151516</v>
      </c>
      <c r="AB192" s="44" t="s">
        <v>78</v>
      </c>
      <c r="AC192" s="102" t="s">
        <v>31</v>
      </c>
      <c r="AD192" s="21"/>
      <c r="AE192" s="83"/>
      <c r="AF192" s="83"/>
      <c r="AG192" s="83"/>
      <c r="AH192" s="83"/>
      <c r="AI192" s="5"/>
      <c r="AJ192" s="5"/>
      <c r="AK192" s="5"/>
    </row>
    <row r="193" spans="1:37" ht="15.75" thickBot="1">
      <c r="A193" s="22"/>
      <c r="B193" s="216" t="s">
        <v>10</v>
      </c>
      <c r="C193" s="217" t="s">
        <v>11</v>
      </c>
      <c r="D193" s="62">
        <v>1000</v>
      </c>
      <c r="E193" s="50">
        <f>D193*1.1</f>
        <v>1100</v>
      </c>
      <c r="F193" s="129">
        <v>1320</v>
      </c>
      <c r="G193" s="137">
        <f>F193-E193</f>
        <v>220</v>
      </c>
      <c r="H193" s="127">
        <f>((F193/E193)*100)-100</f>
        <v>20</v>
      </c>
      <c r="I193" s="133" t="s">
        <v>78</v>
      </c>
      <c r="J193" s="115">
        <v>1320</v>
      </c>
      <c r="K193" s="131">
        <f>J193-E193</f>
        <v>220</v>
      </c>
      <c r="L193" s="116">
        <f>((J193/E193)-1)*100</f>
        <v>19.999999999999996</v>
      </c>
      <c r="M193" s="161" t="s">
        <v>78</v>
      </c>
      <c r="N193" s="103" t="s">
        <v>10</v>
      </c>
      <c r="O193" s="54"/>
      <c r="P193" s="54"/>
      <c r="Q193" s="214" t="s">
        <v>10</v>
      </c>
      <c r="R193" s="215" t="s">
        <v>11</v>
      </c>
      <c r="S193" s="123">
        <v>0</v>
      </c>
      <c r="T193" s="133" t="s">
        <v>94</v>
      </c>
      <c r="U193" s="52">
        <v>20</v>
      </c>
      <c r="V193" s="133" t="s">
        <v>94</v>
      </c>
      <c r="W193" s="133" t="s">
        <v>94</v>
      </c>
      <c r="X193" s="133" t="s">
        <v>94</v>
      </c>
      <c r="Y193" s="48">
        <v>20</v>
      </c>
      <c r="Z193" s="133" t="s">
        <v>94</v>
      </c>
      <c r="AA193" s="133" t="s">
        <v>94</v>
      </c>
      <c r="AB193" s="161" t="s">
        <v>102</v>
      </c>
      <c r="AC193" s="214" t="s">
        <v>10</v>
      </c>
      <c r="AD193" s="21"/>
      <c r="AE193" s="83"/>
      <c r="AF193" s="83"/>
      <c r="AG193" s="83"/>
      <c r="AH193" s="83"/>
      <c r="AI193" s="5"/>
      <c r="AJ193" s="5"/>
      <c r="AK193" s="5"/>
    </row>
    <row r="194" spans="1:37" ht="16.5" thickBot="1">
      <c r="A194" s="22"/>
      <c r="B194" s="9"/>
      <c r="C194" s="9"/>
      <c r="D194" s="14"/>
      <c r="E194" s="12"/>
      <c r="F194" s="14"/>
      <c r="G194" s="12"/>
      <c r="H194" s="12"/>
      <c r="I194" s="4"/>
      <c r="J194" s="14"/>
      <c r="K194" s="14"/>
      <c r="L194" s="12"/>
      <c r="M194" s="12"/>
      <c r="N194" s="13"/>
      <c r="O194" s="21"/>
      <c r="P194" s="22"/>
      <c r="Q194" s="9"/>
      <c r="R194" s="9"/>
      <c r="S194" s="12"/>
      <c r="T194" s="12"/>
      <c r="U194" s="12"/>
      <c r="V194" s="12"/>
      <c r="W194" s="12"/>
      <c r="X194" s="4"/>
      <c r="Y194" s="14"/>
      <c r="Z194" s="14"/>
      <c r="AA194" s="12"/>
      <c r="AB194" s="13"/>
      <c r="AC194" s="13"/>
      <c r="AD194" s="21"/>
      <c r="AE194" s="83"/>
      <c r="AF194" s="83"/>
      <c r="AG194" s="83"/>
      <c r="AH194" s="83"/>
      <c r="AI194" s="5"/>
      <c r="AJ194" s="5"/>
      <c r="AK194" s="5"/>
    </row>
    <row r="195" spans="1:37" ht="15.75" thickBot="1">
      <c r="A195" s="22"/>
      <c r="B195" s="312" t="s">
        <v>0</v>
      </c>
      <c r="C195" s="318" t="s">
        <v>1</v>
      </c>
      <c r="D195" s="321" t="s">
        <v>64</v>
      </c>
      <c r="E195" s="322"/>
      <c r="F195" s="322"/>
      <c r="G195" s="322"/>
      <c r="H195" s="322"/>
      <c r="I195" s="323"/>
      <c r="J195" s="323"/>
      <c r="K195" s="323"/>
      <c r="L195" s="323"/>
      <c r="M195" s="324"/>
      <c r="N195" s="315" t="s">
        <v>0</v>
      </c>
      <c r="O195" s="21"/>
      <c r="P195" s="22"/>
      <c r="Q195" s="312" t="s">
        <v>0</v>
      </c>
      <c r="R195" s="318" t="s">
        <v>1</v>
      </c>
      <c r="S195" s="321" t="s">
        <v>68</v>
      </c>
      <c r="T195" s="323"/>
      <c r="U195" s="323"/>
      <c r="V195" s="323"/>
      <c r="W195" s="323"/>
      <c r="X195" s="323"/>
      <c r="Y195" s="323"/>
      <c r="Z195" s="323"/>
      <c r="AA195" s="323"/>
      <c r="AB195" s="324"/>
      <c r="AC195" s="312" t="s">
        <v>0</v>
      </c>
      <c r="AD195" s="21"/>
      <c r="AE195" s="83"/>
      <c r="AF195" s="83"/>
      <c r="AG195" s="83"/>
      <c r="AH195" s="83"/>
      <c r="AI195" s="5"/>
      <c r="AJ195" s="5"/>
      <c r="AK195" s="5"/>
    </row>
    <row r="196" spans="1:37" ht="16.5" customHeight="1" thickBot="1">
      <c r="A196" s="22"/>
      <c r="B196" s="313"/>
      <c r="C196" s="319"/>
      <c r="D196" s="325" t="s">
        <v>70</v>
      </c>
      <c r="E196" s="308" t="s">
        <v>72</v>
      </c>
      <c r="F196" s="310" t="s">
        <v>69</v>
      </c>
      <c r="G196" s="330" t="s">
        <v>54</v>
      </c>
      <c r="H196" s="331"/>
      <c r="I196" s="308" t="s">
        <v>57</v>
      </c>
      <c r="J196" s="329" t="s">
        <v>73</v>
      </c>
      <c r="K196" s="330" t="s">
        <v>74</v>
      </c>
      <c r="L196" s="331"/>
      <c r="M196" s="308" t="s">
        <v>57</v>
      </c>
      <c r="N196" s="316"/>
      <c r="O196" s="21"/>
      <c r="P196" s="22"/>
      <c r="Q196" s="313"/>
      <c r="R196" s="319"/>
      <c r="S196" s="325" t="s">
        <v>70</v>
      </c>
      <c r="T196" s="308" t="s">
        <v>72</v>
      </c>
      <c r="U196" s="310" t="s">
        <v>69</v>
      </c>
      <c r="V196" s="330" t="s">
        <v>54</v>
      </c>
      <c r="W196" s="331"/>
      <c r="X196" s="308" t="s">
        <v>57</v>
      </c>
      <c r="Y196" s="329" t="s">
        <v>73</v>
      </c>
      <c r="Z196" s="330" t="s">
        <v>74</v>
      </c>
      <c r="AA196" s="331"/>
      <c r="AB196" s="308" t="s">
        <v>57</v>
      </c>
      <c r="AC196" s="313"/>
      <c r="AD196" s="21"/>
      <c r="AE196" s="83"/>
      <c r="AF196" s="83"/>
      <c r="AG196" s="83"/>
      <c r="AH196" s="83"/>
      <c r="AI196" s="5"/>
      <c r="AJ196" s="5"/>
      <c r="AK196" s="5"/>
    </row>
    <row r="197" spans="1:37" ht="32.25" thickBot="1">
      <c r="A197" s="22"/>
      <c r="B197" s="314"/>
      <c r="C197" s="320"/>
      <c r="D197" s="326"/>
      <c r="E197" s="309"/>
      <c r="F197" s="311"/>
      <c r="G197" s="11" t="s">
        <v>52</v>
      </c>
      <c r="H197" s="10" t="s">
        <v>53</v>
      </c>
      <c r="I197" s="309"/>
      <c r="J197" s="309"/>
      <c r="K197" s="11" t="s">
        <v>52</v>
      </c>
      <c r="L197" s="10" t="s">
        <v>53</v>
      </c>
      <c r="M197" s="309"/>
      <c r="N197" s="317"/>
      <c r="O197" s="21"/>
      <c r="P197" s="22"/>
      <c r="Q197" s="314"/>
      <c r="R197" s="320"/>
      <c r="S197" s="326"/>
      <c r="T197" s="309"/>
      <c r="U197" s="311"/>
      <c r="V197" s="11" t="s">
        <v>52</v>
      </c>
      <c r="W197" s="10" t="s">
        <v>53</v>
      </c>
      <c r="X197" s="309"/>
      <c r="Y197" s="309"/>
      <c r="Z197" s="11" t="s">
        <v>52</v>
      </c>
      <c r="AA197" s="10" t="s">
        <v>53</v>
      </c>
      <c r="AB197" s="309"/>
      <c r="AC197" s="314"/>
      <c r="AD197" s="21"/>
      <c r="AE197" s="83"/>
      <c r="AF197" s="83"/>
      <c r="AG197" s="83"/>
      <c r="AH197" s="83"/>
      <c r="AI197" s="5"/>
      <c r="AJ197" s="5"/>
      <c r="AK197" s="5"/>
    </row>
    <row r="198" spans="1:37" ht="15">
      <c r="A198" s="22"/>
      <c r="B198" s="211" t="s">
        <v>12</v>
      </c>
      <c r="C198" s="213" t="s">
        <v>13</v>
      </c>
      <c r="D198" s="60">
        <v>70</v>
      </c>
      <c r="E198" s="37">
        <f>D198*1.1</f>
        <v>77</v>
      </c>
      <c r="F198" s="53">
        <v>10</v>
      </c>
      <c r="G198" s="53">
        <f>F198-E198</f>
        <v>-67</v>
      </c>
      <c r="H198" s="106">
        <f>((F198/E198)*100)-100</f>
        <v>-87.01298701298701</v>
      </c>
      <c r="I198" s="75" t="s">
        <v>79</v>
      </c>
      <c r="J198" s="132">
        <v>77</v>
      </c>
      <c r="K198" s="132">
        <f>J198-E198</f>
        <v>0</v>
      </c>
      <c r="L198" s="126">
        <f>((J198/E198)-1)*100</f>
        <v>0</v>
      </c>
      <c r="M198" s="198" t="s">
        <v>78</v>
      </c>
      <c r="N198" s="211" t="s">
        <v>12</v>
      </c>
      <c r="O198" s="54"/>
      <c r="P198" s="54"/>
      <c r="Q198" s="211" t="s">
        <v>12</v>
      </c>
      <c r="R198" s="213" t="s">
        <v>13</v>
      </c>
      <c r="S198" s="60">
        <v>100</v>
      </c>
      <c r="T198" s="37">
        <f>S198*1.1</f>
        <v>110.00000000000001</v>
      </c>
      <c r="U198" s="53">
        <v>103</v>
      </c>
      <c r="V198" s="88">
        <f>U198-T198</f>
        <v>-7.000000000000014</v>
      </c>
      <c r="W198" s="106">
        <f>((U198/T198)*100)-100</f>
        <v>-6.363636363636374</v>
      </c>
      <c r="X198" s="89" t="s">
        <v>79</v>
      </c>
      <c r="Y198" s="108">
        <v>103</v>
      </c>
      <c r="Z198" s="108">
        <f>Y198-T198</f>
        <v>-7.000000000000014</v>
      </c>
      <c r="AA198" s="88">
        <f>((Y198/T198)-1)*100</f>
        <v>-6.363636363636371</v>
      </c>
      <c r="AB198" s="89" t="s">
        <v>79</v>
      </c>
      <c r="AC198" s="222" t="s">
        <v>12</v>
      </c>
      <c r="AD198" s="21"/>
      <c r="AE198" s="83"/>
      <c r="AF198" s="83"/>
      <c r="AG198" s="83"/>
      <c r="AH198" s="83"/>
      <c r="AI198" s="5"/>
      <c r="AJ198" s="5"/>
      <c r="AK198" s="5"/>
    </row>
    <row r="199" spans="1:37" ht="12.75">
      <c r="A199" s="22"/>
      <c r="B199" s="216" t="s">
        <v>2</v>
      </c>
      <c r="C199" s="217" t="s">
        <v>3</v>
      </c>
      <c r="D199" s="61">
        <v>50</v>
      </c>
      <c r="E199" s="40">
        <f>D199*1.1</f>
        <v>55.00000000000001</v>
      </c>
      <c r="F199" s="98">
        <v>75</v>
      </c>
      <c r="G199" s="73">
        <f>F199-E199</f>
        <v>19.999999999999993</v>
      </c>
      <c r="H199" s="74">
        <f>((F199/E199)*100)-100</f>
        <v>36.363636363636346</v>
      </c>
      <c r="I199" s="76" t="s">
        <v>78</v>
      </c>
      <c r="J199" s="43">
        <v>75</v>
      </c>
      <c r="K199" s="105">
        <f>J199-E199</f>
        <v>19.999999999999993</v>
      </c>
      <c r="L199" s="93">
        <f>((J199/E199)-1)*100</f>
        <v>36.36363636363635</v>
      </c>
      <c r="M199" s="255" t="s">
        <v>78</v>
      </c>
      <c r="N199" s="216" t="s">
        <v>2</v>
      </c>
      <c r="O199" s="54"/>
      <c r="P199" s="54"/>
      <c r="Q199" s="216" t="s">
        <v>2</v>
      </c>
      <c r="R199" s="217" t="s">
        <v>3</v>
      </c>
      <c r="S199" s="61">
        <v>300</v>
      </c>
      <c r="T199" s="40">
        <f>S199*1.1</f>
        <v>330</v>
      </c>
      <c r="U199" s="98">
        <v>600</v>
      </c>
      <c r="V199" s="73">
        <f>U199-T199</f>
        <v>270</v>
      </c>
      <c r="W199" s="74">
        <f>((U199/T199)*100)-100</f>
        <v>81.81818181818181</v>
      </c>
      <c r="X199" s="76" t="s">
        <v>78</v>
      </c>
      <c r="Y199" s="43"/>
      <c r="Z199" s="111">
        <f>Y199-T199</f>
        <v>-330</v>
      </c>
      <c r="AA199" s="93">
        <f>((Y199/T199)-1)*100</f>
        <v>-100</v>
      </c>
      <c r="AB199" s="44" t="s">
        <v>78</v>
      </c>
      <c r="AC199" s="223" t="s">
        <v>2</v>
      </c>
      <c r="AD199" s="225"/>
      <c r="AE199" s="5"/>
      <c r="AF199" s="5"/>
      <c r="AG199" s="5"/>
      <c r="AH199" s="5"/>
      <c r="AI199" s="5"/>
      <c r="AJ199" s="5"/>
      <c r="AK199" s="5"/>
    </row>
    <row r="200" spans="1:37" ht="15">
      <c r="A200" s="22"/>
      <c r="B200" s="216" t="s">
        <v>31</v>
      </c>
      <c r="C200" s="217" t="s">
        <v>32</v>
      </c>
      <c r="D200" s="61">
        <v>30</v>
      </c>
      <c r="E200" s="40">
        <f>D200*1.1</f>
        <v>33</v>
      </c>
      <c r="F200" s="98">
        <v>750</v>
      </c>
      <c r="G200" s="73">
        <f>F200-E200</f>
        <v>717</v>
      </c>
      <c r="H200" s="74">
        <f>((F200/E200)*100)-100</f>
        <v>2172.7272727272725</v>
      </c>
      <c r="I200" s="76" t="s">
        <v>78</v>
      </c>
      <c r="J200" s="110">
        <v>750</v>
      </c>
      <c r="K200" s="109">
        <f>J200-E200</f>
        <v>717</v>
      </c>
      <c r="L200" s="99">
        <f>((J200/E200)-1)*100</f>
        <v>2172.7272727272725</v>
      </c>
      <c r="M200" s="255" t="s">
        <v>78</v>
      </c>
      <c r="N200" s="102" t="s">
        <v>31</v>
      </c>
      <c r="O200" s="54"/>
      <c r="P200" s="54"/>
      <c r="Q200" s="216" t="s">
        <v>31</v>
      </c>
      <c r="R200" s="217" t="s">
        <v>32</v>
      </c>
      <c r="S200" s="61">
        <v>250</v>
      </c>
      <c r="T200" s="40">
        <f>S200*1.1</f>
        <v>275</v>
      </c>
      <c r="U200" s="98">
        <v>500</v>
      </c>
      <c r="V200" s="73">
        <f>U200-T200</f>
        <v>225</v>
      </c>
      <c r="W200" s="74">
        <f>((U200/T200)*100)-100</f>
        <v>81.81818181818181</v>
      </c>
      <c r="X200" s="76" t="s">
        <v>78</v>
      </c>
      <c r="Y200" s="110">
        <v>500</v>
      </c>
      <c r="Z200" s="109">
        <f>Y200-T200</f>
        <v>225</v>
      </c>
      <c r="AA200" s="99">
        <f>((Y200/T200)-1)*100</f>
        <v>81.81818181818181</v>
      </c>
      <c r="AB200" s="44" t="s">
        <v>78</v>
      </c>
      <c r="AC200" s="102" t="s">
        <v>31</v>
      </c>
      <c r="AD200" s="21"/>
      <c r="AE200" s="84"/>
      <c r="AF200" s="84"/>
      <c r="AG200" s="84"/>
      <c r="AH200" s="84"/>
      <c r="AI200" s="5"/>
      <c r="AJ200" s="5"/>
      <c r="AK200" s="5"/>
    </row>
    <row r="201" spans="1:37" ht="15.75" thickBot="1">
      <c r="A201" s="22"/>
      <c r="B201" s="216" t="s">
        <v>10</v>
      </c>
      <c r="C201" s="217" t="s">
        <v>11</v>
      </c>
      <c r="D201" s="62">
        <v>60</v>
      </c>
      <c r="E201" s="50">
        <f>D201*1.1</f>
        <v>66</v>
      </c>
      <c r="F201" s="129">
        <v>100</v>
      </c>
      <c r="G201" s="130">
        <f>F201-E201</f>
        <v>34</v>
      </c>
      <c r="H201" s="127">
        <f>((F201/E201)*100)-100</f>
        <v>51.5151515151515</v>
      </c>
      <c r="I201" s="133" t="s">
        <v>78</v>
      </c>
      <c r="J201" s="115">
        <v>100</v>
      </c>
      <c r="K201" s="131">
        <f>J201-E201</f>
        <v>34</v>
      </c>
      <c r="L201" s="116">
        <f>((J201/E201)-1)*100</f>
        <v>51.515151515151516</v>
      </c>
      <c r="M201" s="161" t="s">
        <v>78</v>
      </c>
      <c r="N201" s="103" t="s">
        <v>10</v>
      </c>
      <c r="O201" s="54"/>
      <c r="P201" s="54"/>
      <c r="Q201" s="214" t="s">
        <v>10</v>
      </c>
      <c r="R201" s="215" t="s">
        <v>11</v>
      </c>
      <c r="S201" s="62">
        <v>2000</v>
      </c>
      <c r="T201" s="50">
        <f>S201*1.1</f>
        <v>2200</v>
      </c>
      <c r="U201" s="129">
        <v>2200</v>
      </c>
      <c r="V201" s="125">
        <f>U201-T201</f>
        <v>0</v>
      </c>
      <c r="W201" s="127">
        <f>((U201/T201)*100)-100</f>
        <v>0</v>
      </c>
      <c r="X201" s="133" t="s">
        <v>78</v>
      </c>
      <c r="Y201" s="115">
        <v>2200</v>
      </c>
      <c r="Z201" s="115">
        <f>Y201-T201</f>
        <v>0</v>
      </c>
      <c r="AA201" s="116">
        <f>((Y201/T201)-1)*100</f>
        <v>0</v>
      </c>
      <c r="AB201" s="46" t="s">
        <v>78</v>
      </c>
      <c r="AC201" s="224" t="s">
        <v>10</v>
      </c>
      <c r="AD201" s="21"/>
      <c r="AE201" s="84"/>
      <c r="AF201" s="84"/>
      <c r="AG201" s="84"/>
      <c r="AH201" s="84"/>
      <c r="AI201" s="5"/>
      <c r="AJ201" s="5"/>
      <c r="AK201" s="5"/>
    </row>
    <row r="202" spans="1:37" ht="4.5" customHeight="1">
      <c r="A202" s="22"/>
      <c r="B202" s="16"/>
      <c r="C202" s="16"/>
      <c r="D202" s="18"/>
      <c r="E202" s="19"/>
      <c r="F202" s="18"/>
      <c r="G202" s="19"/>
      <c r="H202" s="19"/>
      <c r="I202" s="17"/>
      <c r="J202" s="18"/>
      <c r="K202" s="18"/>
      <c r="L202" s="19"/>
      <c r="M202" s="19"/>
      <c r="N202" s="20"/>
      <c r="O202" s="21"/>
      <c r="P202" s="22"/>
      <c r="Q202" s="16"/>
      <c r="R202" s="16"/>
      <c r="S202" s="19"/>
      <c r="T202" s="19"/>
      <c r="U202" s="19"/>
      <c r="V202" s="19"/>
      <c r="W202" s="19"/>
      <c r="X202" s="17"/>
      <c r="Y202" s="18"/>
      <c r="Z202" s="18"/>
      <c r="AA202" s="19"/>
      <c r="AB202" s="20"/>
      <c r="AC202" s="20"/>
      <c r="AD202" s="21"/>
      <c r="AE202" s="79"/>
      <c r="AF202" s="80"/>
      <c r="AG202" s="80"/>
      <c r="AH202" s="80"/>
      <c r="AI202" s="5"/>
      <c r="AJ202" s="5"/>
      <c r="AK202" s="5"/>
    </row>
    <row r="203" spans="1:37" ht="15.75">
      <c r="A203" s="22"/>
      <c r="B203" s="25"/>
      <c r="C203" s="25"/>
      <c r="D203" s="32"/>
      <c r="E203" s="31"/>
      <c r="F203" s="32"/>
      <c r="G203" s="31"/>
      <c r="H203" s="31"/>
      <c r="I203" s="30"/>
      <c r="J203" s="32"/>
      <c r="K203" s="32"/>
      <c r="L203" s="31"/>
      <c r="M203" s="31"/>
      <c r="N203" s="33"/>
      <c r="O203" s="24"/>
      <c r="P203" s="23"/>
      <c r="Q203" s="25"/>
      <c r="R203" s="25"/>
      <c r="S203" s="31"/>
      <c r="T203" s="31"/>
      <c r="U203" s="31"/>
      <c r="V203" s="31"/>
      <c r="W203" s="31"/>
      <c r="X203" s="30"/>
      <c r="Y203" s="32"/>
      <c r="Z203" s="32"/>
      <c r="AA203" s="31"/>
      <c r="AB203" s="33"/>
      <c r="AC203" s="33"/>
      <c r="AD203" s="24"/>
      <c r="AE203" s="78"/>
      <c r="AF203" s="82"/>
      <c r="AG203" s="82"/>
      <c r="AH203" s="82"/>
      <c r="AI203" s="5"/>
      <c r="AJ203" s="5"/>
      <c r="AK203" s="5"/>
    </row>
    <row r="204" spans="1:37" ht="15.75">
      <c r="A204" s="22"/>
      <c r="B204" s="25"/>
      <c r="C204" s="25"/>
      <c r="D204" s="32"/>
      <c r="E204" s="31"/>
      <c r="F204" s="32"/>
      <c r="G204" s="31"/>
      <c r="H204" s="31"/>
      <c r="I204" s="30"/>
      <c r="J204" s="32"/>
      <c r="K204" s="32"/>
      <c r="L204" s="31"/>
      <c r="M204" s="31"/>
      <c r="N204" s="33"/>
      <c r="O204" s="24"/>
      <c r="P204" s="23"/>
      <c r="Q204" s="25"/>
      <c r="R204" s="25"/>
      <c r="S204" s="31"/>
      <c r="T204" s="208"/>
      <c r="U204" s="31"/>
      <c r="V204" s="31"/>
      <c r="W204" s="31"/>
      <c r="X204" s="30"/>
      <c r="Y204" s="32"/>
      <c r="Z204" s="32"/>
      <c r="AA204" s="31"/>
      <c r="AB204" s="33"/>
      <c r="AC204" s="33"/>
      <c r="AD204" s="24"/>
      <c r="AE204" s="83"/>
      <c r="AF204" s="83"/>
      <c r="AG204" s="83"/>
      <c r="AH204" s="83"/>
      <c r="AI204" s="5"/>
      <c r="AJ204" s="5"/>
      <c r="AK204" s="5"/>
    </row>
    <row r="205" spans="1:37" ht="15.75">
      <c r="A205" s="22"/>
      <c r="B205" s="25"/>
      <c r="C205" s="25"/>
      <c r="D205" s="32"/>
      <c r="E205" s="31"/>
      <c r="F205" s="32"/>
      <c r="G205" s="31"/>
      <c r="H205" s="31"/>
      <c r="I205" s="30"/>
      <c r="J205" s="32"/>
      <c r="K205" s="32"/>
      <c r="L205" s="31"/>
      <c r="M205" s="31"/>
      <c r="N205" s="33"/>
      <c r="O205" s="24"/>
      <c r="P205" s="23"/>
      <c r="Q205" s="25"/>
      <c r="R205" s="25"/>
      <c r="S205" s="31"/>
      <c r="T205" s="31"/>
      <c r="U205" s="31"/>
      <c r="V205" s="31"/>
      <c r="W205" s="31"/>
      <c r="X205" s="30"/>
      <c r="Y205" s="32"/>
      <c r="Z205" s="32"/>
      <c r="AA205" s="31"/>
      <c r="AB205" s="33"/>
      <c r="AC205" s="33"/>
      <c r="AD205" s="24"/>
      <c r="AE205" s="83"/>
      <c r="AF205" s="83"/>
      <c r="AG205" s="83"/>
      <c r="AH205" s="85"/>
      <c r="AI205" s="5"/>
      <c r="AJ205" s="5"/>
      <c r="AK205" s="5"/>
    </row>
    <row r="206" spans="1:37" ht="15.75">
      <c r="A206" s="22"/>
      <c r="B206" s="25"/>
      <c r="C206" s="25"/>
      <c r="D206" s="32"/>
      <c r="E206" s="31"/>
      <c r="F206" s="32"/>
      <c r="G206" s="31"/>
      <c r="H206" s="31"/>
      <c r="I206" s="30"/>
      <c r="J206" s="32"/>
      <c r="K206" s="32"/>
      <c r="L206" s="31"/>
      <c r="M206" s="31"/>
      <c r="N206" s="33"/>
      <c r="O206" s="24"/>
      <c r="P206" s="23"/>
      <c r="Q206" s="25"/>
      <c r="R206" s="25"/>
      <c r="S206" s="31"/>
      <c r="T206" s="31"/>
      <c r="U206" s="31"/>
      <c r="V206" s="31"/>
      <c r="W206" s="31"/>
      <c r="X206" s="30"/>
      <c r="Y206" s="32"/>
      <c r="Z206" s="32"/>
      <c r="AA206" s="31"/>
      <c r="AB206" s="33"/>
      <c r="AC206" s="33"/>
      <c r="AD206" s="24"/>
      <c r="AE206" s="83"/>
      <c r="AF206" s="83"/>
      <c r="AG206" s="83"/>
      <c r="AH206" s="83"/>
      <c r="AI206" s="5"/>
      <c r="AJ206" s="5"/>
      <c r="AK206" s="5"/>
    </row>
    <row r="207" spans="1:37" ht="15.75">
      <c r="A207" s="22"/>
      <c r="B207" s="25"/>
      <c r="C207" s="25"/>
      <c r="D207" s="32"/>
      <c r="E207" s="31"/>
      <c r="F207" s="32"/>
      <c r="G207" s="31"/>
      <c r="H207" s="31"/>
      <c r="I207" s="30"/>
      <c r="J207" s="32"/>
      <c r="K207" s="32"/>
      <c r="L207" s="31"/>
      <c r="M207" s="31"/>
      <c r="N207" s="33"/>
      <c r="O207" s="24"/>
      <c r="P207" s="23"/>
      <c r="Q207" s="25"/>
      <c r="R207" s="25"/>
      <c r="S207" s="31"/>
      <c r="T207" s="31"/>
      <c r="U207" s="31"/>
      <c r="V207" s="31"/>
      <c r="W207" s="31"/>
      <c r="X207" s="30"/>
      <c r="Y207" s="32"/>
      <c r="Z207" s="32"/>
      <c r="AA207" s="31"/>
      <c r="AB207" s="33"/>
      <c r="AC207" s="33"/>
      <c r="AD207" s="24"/>
      <c r="AE207" s="85"/>
      <c r="AF207" s="83"/>
      <c r="AG207" s="83"/>
      <c r="AH207" s="83"/>
      <c r="AI207" s="5"/>
      <c r="AJ207" s="5"/>
      <c r="AK207" s="5"/>
    </row>
    <row r="208" spans="1:37" ht="15.75">
      <c r="A208" s="22"/>
      <c r="B208" s="25"/>
      <c r="C208" s="25"/>
      <c r="D208" s="32"/>
      <c r="E208" s="31"/>
      <c r="F208" s="32"/>
      <c r="G208" s="31"/>
      <c r="H208" s="31"/>
      <c r="I208" s="30"/>
      <c r="J208" s="32"/>
      <c r="K208" s="32"/>
      <c r="L208" s="31"/>
      <c r="M208" s="31"/>
      <c r="N208" s="33"/>
      <c r="O208" s="24"/>
      <c r="P208" s="23"/>
      <c r="Q208" s="25"/>
      <c r="R208" s="25"/>
      <c r="S208" s="31"/>
      <c r="T208" s="31"/>
      <c r="U208" s="31"/>
      <c r="V208" s="31"/>
      <c r="W208" s="31"/>
      <c r="X208" s="30"/>
      <c r="Y208" s="32"/>
      <c r="Z208" s="32"/>
      <c r="AA208" s="31"/>
      <c r="AB208" s="33"/>
      <c r="AC208" s="33"/>
      <c r="AD208" s="24"/>
      <c r="AE208" s="83"/>
      <c r="AF208" s="83"/>
      <c r="AG208" s="83"/>
      <c r="AH208" s="83"/>
      <c r="AI208" s="5"/>
      <c r="AJ208" s="5"/>
      <c r="AK208" s="5"/>
    </row>
    <row r="209" spans="1:37" ht="15.75">
      <c r="A209" s="22"/>
      <c r="B209" s="25"/>
      <c r="C209" s="25"/>
      <c r="D209" s="32"/>
      <c r="E209" s="31"/>
      <c r="F209" s="32"/>
      <c r="G209" s="31"/>
      <c r="H209" s="31"/>
      <c r="I209" s="30"/>
      <c r="J209" s="32"/>
      <c r="K209" s="32"/>
      <c r="L209" s="31"/>
      <c r="M209" s="31"/>
      <c r="N209" s="33"/>
      <c r="O209" s="24"/>
      <c r="P209" s="23"/>
      <c r="Q209" s="25"/>
      <c r="R209" s="25"/>
      <c r="S209" s="31"/>
      <c r="T209" s="31"/>
      <c r="U209" s="31"/>
      <c r="V209" s="31"/>
      <c r="W209" s="31"/>
      <c r="X209" s="30"/>
      <c r="Y209" s="32"/>
      <c r="Z209" s="32"/>
      <c r="AA209" s="31"/>
      <c r="AB209" s="33"/>
      <c r="AC209" s="33"/>
      <c r="AD209" s="24"/>
      <c r="AE209" s="83"/>
      <c r="AF209" s="83"/>
      <c r="AG209" s="83"/>
      <c r="AH209" s="85"/>
      <c r="AI209" s="5"/>
      <c r="AJ209" s="5"/>
      <c r="AK209" s="5"/>
    </row>
    <row r="210" spans="1:37" ht="15.75">
      <c r="A210" s="22"/>
      <c r="B210" s="25"/>
      <c r="C210" s="25"/>
      <c r="D210" s="32"/>
      <c r="E210" s="31"/>
      <c r="F210" s="32"/>
      <c r="G210" s="31"/>
      <c r="H210" s="31"/>
      <c r="I210" s="30"/>
      <c r="J210" s="32"/>
      <c r="K210" s="32"/>
      <c r="L210" s="31"/>
      <c r="M210" s="31"/>
      <c r="N210" s="33"/>
      <c r="O210" s="24"/>
      <c r="P210" s="23"/>
      <c r="Q210" s="25"/>
      <c r="R210" s="25"/>
      <c r="S210" s="31"/>
      <c r="T210" s="31"/>
      <c r="U210" s="31"/>
      <c r="V210" s="31"/>
      <c r="W210" s="31"/>
      <c r="X210" s="30"/>
      <c r="Y210" s="32"/>
      <c r="Z210" s="32"/>
      <c r="AA210" s="31"/>
      <c r="AB210" s="33"/>
      <c r="AC210" s="33"/>
      <c r="AD210" s="24"/>
      <c r="AE210" s="87"/>
      <c r="AF210" s="86"/>
      <c r="AG210" s="86"/>
      <c r="AH210" s="86"/>
      <c r="AI210" s="5"/>
      <c r="AJ210" s="5"/>
      <c r="AK210" s="5"/>
    </row>
    <row r="211" spans="1:37" ht="15.75">
      <c r="A211" s="22"/>
      <c r="B211" s="25"/>
      <c r="C211" s="25"/>
      <c r="D211" s="32"/>
      <c r="E211" s="31"/>
      <c r="F211" s="32"/>
      <c r="G211" s="31"/>
      <c r="H211" s="31"/>
      <c r="I211" s="30"/>
      <c r="J211" s="32"/>
      <c r="K211" s="32"/>
      <c r="L211" s="31"/>
      <c r="M211" s="31"/>
      <c r="N211" s="33"/>
      <c r="O211" s="24"/>
      <c r="P211" s="23"/>
      <c r="Q211" s="25"/>
      <c r="R211" s="25"/>
      <c r="S211" s="31"/>
      <c r="T211" s="31"/>
      <c r="U211" s="31"/>
      <c r="V211" s="31"/>
      <c r="W211" s="31"/>
      <c r="X211" s="30"/>
      <c r="Y211" s="32"/>
      <c r="Z211" s="32"/>
      <c r="AA211" s="31"/>
      <c r="AB211" s="33"/>
      <c r="AC211" s="33"/>
      <c r="AD211" s="24"/>
      <c r="AE211" s="84"/>
      <c r="AF211" s="84"/>
      <c r="AG211" s="84"/>
      <c r="AH211" s="84"/>
      <c r="AI211" s="5"/>
      <c r="AJ211" s="5"/>
      <c r="AK211" s="5"/>
    </row>
    <row r="212" spans="1:37" ht="15.75">
      <c r="A212" s="22"/>
      <c r="B212" s="25"/>
      <c r="C212" s="25"/>
      <c r="D212" s="32"/>
      <c r="E212" s="31"/>
      <c r="F212" s="32"/>
      <c r="G212" s="31"/>
      <c r="H212" s="31"/>
      <c r="I212" s="30"/>
      <c r="J212" s="32"/>
      <c r="K212" s="32"/>
      <c r="L212" s="31"/>
      <c r="M212" s="31"/>
      <c r="N212" s="33"/>
      <c r="O212" s="24"/>
      <c r="P212" s="23"/>
      <c r="Q212" s="25"/>
      <c r="R212" s="25"/>
      <c r="S212" s="31"/>
      <c r="T212" s="31"/>
      <c r="U212" s="31"/>
      <c r="V212" s="31"/>
      <c r="W212" s="31"/>
      <c r="X212" s="30"/>
      <c r="Y212" s="32"/>
      <c r="Z212" s="32"/>
      <c r="AA212" s="31"/>
      <c r="AB212" s="33"/>
      <c r="AC212" s="33"/>
      <c r="AD212" s="24"/>
      <c r="AE212" s="84"/>
      <c r="AF212" s="84"/>
      <c r="AG212" s="84"/>
      <c r="AH212" s="84"/>
      <c r="AI212" s="5"/>
      <c r="AJ212" s="5"/>
      <c r="AK212" s="5"/>
    </row>
    <row r="213" spans="1:37" ht="15.75">
      <c r="A213" s="22"/>
      <c r="B213" s="25"/>
      <c r="C213" s="25"/>
      <c r="D213" s="32"/>
      <c r="E213" s="31"/>
      <c r="F213" s="32"/>
      <c r="G213" s="31"/>
      <c r="H213" s="31"/>
      <c r="I213" s="30"/>
      <c r="J213" s="32"/>
      <c r="K213" s="32"/>
      <c r="L213" s="31"/>
      <c r="M213" s="31"/>
      <c r="N213" s="33"/>
      <c r="O213" s="24"/>
      <c r="P213" s="23"/>
      <c r="Q213" s="25"/>
      <c r="R213" s="25"/>
      <c r="S213" s="31"/>
      <c r="T213" s="31"/>
      <c r="U213" s="31"/>
      <c r="V213" s="31"/>
      <c r="W213" s="31"/>
      <c r="X213" s="30"/>
      <c r="Y213" s="32"/>
      <c r="Z213" s="32"/>
      <c r="AA213" s="31"/>
      <c r="AB213" s="33"/>
      <c r="AC213" s="33"/>
      <c r="AD213" s="24"/>
      <c r="AE213" s="79"/>
      <c r="AF213" s="80"/>
      <c r="AG213" s="80"/>
      <c r="AH213" s="80"/>
      <c r="AI213" s="5"/>
      <c r="AJ213" s="5"/>
      <c r="AK213" s="5"/>
    </row>
    <row r="214" spans="1:37" ht="15.75">
      <c r="A214" s="22"/>
      <c r="B214" s="25"/>
      <c r="C214" s="25"/>
      <c r="D214" s="32"/>
      <c r="E214" s="31"/>
      <c r="F214" s="32"/>
      <c r="G214" s="31"/>
      <c r="H214" s="31"/>
      <c r="I214" s="30"/>
      <c r="J214" s="32"/>
      <c r="K214" s="32"/>
      <c r="L214" s="31"/>
      <c r="M214" s="31"/>
      <c r="N214" s="33"/>
      <c r="O214" s="24"/>
      <c r="P214" s="23"/>
      <c r="Q214" s="25"/>
      <c r="R214" s="25"/>
      <c r="S214" s="31"/>
      <c r="T214" s="31"/>
      <c r="U214" s="31"/>
      <c r="V214" s="31"/>
      <c r="W214" s="31"/>
      <c r="X214" s="30"/>
      <c r="Y214" s="32"/>
      <c r="Z214" s="32"/>
      <c r="AA214" s="31"/>
      <c r="AB214" s="33"/>
      <c r="AC214" s="33"/>
      <c r="AD214" s="24"/>
      <c r="AE214" s="78"/>
      <c r="AF214" s="82"/>
      <c r="AG214" s="82"/>
      <c r="AH214" s="82"/>
      <c r="AI214" s="5"/>
      <c r="AJ214" s="5"/>
      <c r="AK214" s="5"/>
    </row>
    <row r="215" spans="1:37" ht="15.75">
      <c r="A215" s="22"/>
      <c r="B215" s="25"/>
      <c r="C215" s="25"/>
      <c r="D215" s="32"/>
      <c r="E215" s="31"/>
      <c r="F215" s="32"/>
      <c r="G215" s="31"/>
      <c r="H215" s="31"/>
      <c r="I215" s="30"/>
      <c r="J215" s="32"/>
      <c r="K215" s="32"/>
      <c r="L215" s="31"/>
      <c r="M215" s="31"/>
      <c r="N215" s="33"/>
      <c r="O215" s="24"/>
      <c r="P215" s="23"/>
      <c r="Q215" s="25"/>
      <c r="R215" s="25"/>
      <c r="S215" s="31"/>
      <c r="T215" s="31"/>
      <c r="U215" s="31"/>
      <c r="V215" s="31"/>
      <c r="W215" s="31"/>
      <c r="X215" s="30"/>
      <c r="Y215" s="32"/>
      <c r="Z215" s="32"/>
      <c r="AA215" s="31"/>
      <c r="AB215" s="33"/>
      <c r="AC215" s="33"/>
      <c r="AD215" s="24"/>
      <c r="AE215" s="83"/>
      <c r="AF215" s="83"/>
      <c r="AG215" s="85"/>
      <c r="AH215" s="83"/>
      <c r="AI215" s="5"/>
      <c r="AJ215" s="5"/>
      <c r="AK215" s="5"/>
    </row>
    <row r="216" spans="1:37" ht="15.75">
      <c r="A216" s="22"/>
      <c r="B216" s="25"/>
      <c r="C216" s="25"/>
      <c r="D216" s="32"/>
      <c r="E216" s="31"/>
      <c r="F216" s="32"/>
      <c r="G216" s="31"/>
      <c r="H216" s="31"/>
      <c r="I216" s="30"/>
      <c r="J216" s="32"/>
      <c r="K216" s="32"/>
      <c r="L216" s="31"/>
      <c r="M216" s="31"/>
      <c r="N216" s="33"/>
      <c r="O216" s="24"/>
      <c r="P216" s="23"/>
      <c r="Q216" s="25"/>
      <c r="R216" s="25"/>
      <c r="S216" s="31"/>
      <c r="T216" s="31"/>
      <c r="U216" s="31"/>
      <c r="V216" s="31"/>
      <c r="W216" s="31"/>
      <c r="X216" s="30"/>
      <c r="Y216" s="32"/>
      <c r="Z216" s="32"/>
      <c r="AA216" s="31"/>
      <c r="AB216" s="33"/>
      <c r="AC216" s="33"/>
      <c r="AD216" s="24"/>
      <c r="AE216" s="83"/>
      <c r="AF216" s="83"/>
      <c r="AG216" s="85"/>
      <c r="AH216" s="83"/>
      <c r="AI216" s="5"/>
      <c r="AJ216" s="5"/>
      <c r="AK216" s="5"/>
    </row>
    <row r="217" spans="1:37" ht="15.75" customHeight="1">
      <c r="A217" s="23"/>
      <c r="B217" s="9"/>
      <c r="C217" s="9"/>
      <c r="D217" s="14"/>
      <c r="E217" s="12"/>
      <c r="F217" s="14"/>
      <c r="G217" s="12"/>
      <c r="H217" s="12"/>
      <c r="I217" s="4"/>
      <c r="J217" s="14"/>
      <c r="K217" s="14"/>
      <c r="L217" s="12"/>
      <c r="M217" s="12"/>
      <c r="N217" s="34">
        <v>7</v>
      </c>
      <c r="O217" s="24"/>
      <c r="P217" s="23"/>
      <c r="Q217" s="9"/>
      <c r="R217" s="9"/>
      <c r="S217" s="12"/>
      <c r="T217" s="12"/>
      <c r="U217" s="12"/>
      <c r="V217" s="12"/>
      <c r="W217" s="12"/>
      <c r="X217" s="4"/>
      <c r="Y217" s="14"/>
      <c r="Z217" s="14"/>
      <c r="AA217" s="12"/>
      <c r="AB217" s="13"/>
      <c r="AC217">
        <v>8</v>
      </c>
      <c r="AD217" s="24"/>
      <c r="AE217" s="83"/>
      <c r="AF217" s="83"/>
      <c r="AG217" s="83"/>
      <c r="AH217" s="83"/>
      <c r="AI217" s="5"/>
      <c r="AJ217" s="5"/>
      <c r="AK217" s="5"/>
    </row>
    <row r="218" spans="1:37" ht="18.75" customHeight="1" thickBot="1">
      <c r="A218" s="23"/>
      <c r="B218" s="2" t="s">
        <v>56</v>
      </c>
      <c r="C218" s="1"/>
      <c r="D218" s="1"/>
      <c r="E218" s="1"/>
      <c r="M218" s="12"/>
      <c r="N218" s="34"/>
      <c r="O218" s="24"/>
      <c r="P218" s="23"/>
      <c r="Q218" s="2" t="s">
        <v>56</v>
      </c>
      <c r="R218" s="1"/>
      <c r="S218" s="1"/>
      <c r="T218" s="1"/>
      <c r="AB218" s="13"/>
      <c r="AC218" s="34"/>
      <c r="AD218" s="24"/>
      <c r="AE218" s="83"/>
      <c r="AF218" s="83"/>
      <c r="AG218" s="83"/>
      <c r="AH218" s="83"/>
      <c r="AI218" s="5"/>
      <c r="AJ218" s="5"/>
      <c r="AK218" s="5"/>
    </row>
    <row r="219" spans="1:37" ht="21.75" customHeight="1" thickBot="1">
      <c r="A219" s="23"/>
      <c r="B219" s="321" t="s">
        <v>71</v>
      </c>
      <c r="C219" s="327"/>
      <c r="D219" s="327"/>
      <c r="E219" s="327"/>
      <c r="F219" s="327"/>
      <c r="G219" s="327"/>
      <c r="H219" s="327"/>
      <c r="I219" s="327"/>
      <c r="J219" s="327"/>
      <c r="K219" s="327"/>
      <c r="L219" s="328"/>
      <c r="M219" s="12"/>
      <c r="N219" s="34"/>
      <c r="O219" s="24"/>
      <c r="P219" s="23"/>
      <c r="Q219" s="321" t="s">
        <v>71</v>
      </c>
      <c r="R219" s="327"/>
      <c r="S219" s="327"/>
      <c r="T219" s="327"/>
      <c r="U219" s="327"/>
      <c r="V219" s="327"/>
      <c r="W219" s="327"/>
      <c r="X219" s="327"/>
      <c r="Y219" s="327"/>
      <c r="Z219" s="327"/>
      <c r="AA219" s="328"/>
      <c r="AB219" s="13"/>
      <c r="AC219" s="34"/>
      <c r="AD219" s="24"/>
      <c r="AE219" s="5"/>
      <c r="AF219" s="5"/>
      <c r="AG219" s="87"/>
      <c r="AH219" s="5"/>
      <c r="AI219" s="5"/>
      <c r="AJ219" s="5"/>
      <c r="AK219" s="5"/>
    </row>
    <row r="220" spans="2:37" ht="6" customHeight="1">
      <c r="B220" s="8"/>
      <c r="C220" s="7"/>
      <c r="D220" s="7"/>
      <c r="E220" s="7"/>
      <c r="F220" s="7"/>
      <c r="G220" s="7"/>
      <c r="H220" s="7"/>
      <c r="I220" s="7"/>
      <c r="J220" s="7"/>
      <c r="K220" s="6"/>
      <c r="L220" s="6"/>
      <c r="M220" s="6"/>
      <c r="N220" s="6"/>
      <c r="Q220" s="8"/>
      <c r="R220" s="7"/>
      <c r="S220" s="7"/>
      <c r="T220" s="7"/>
      <c r="U220" s="7"/>
      <c r="V220" s="7"/>
      <c r="W220" s="7"/>
      <c r="X220" s="7"/>
      <c r="Y220" s="6"/>
      <c r="Z220" s="6"/>
      <c r="AA220" s="6"/>
      <c r="AB220" s="6"/>
      <c r="AC220" s="6"/>
      <c r="AE220" s="5"/>
      <c r="AF220" s="5"/>
      <c r="AG220" s="5"/>
      <c r="AH220" s="5"/>
      <c r="AI220" s="5"/>
      <c r="AJ220" s="5"/>
      <c r="AK220" s="5"/>
    </row>
    <row r="221" spans="1:37" ht="6" customHeight="1">
      <c r="A221" s="22"/>
      <c r="B221" s="29"/>
      <c r="C221" s="29"/>
      <c r="D221" s="29"/>
      <c r="E221" s="29"/>
      <c r="F221" s="21"/>
      <c r="G221" s="21"/>
      <c r="H221" s="21"/>
      <c r="I221" s="21"/>
      <c r="J221" s="21"/>
      <c r="K221" s="21"/>
      <c r="L221" s="21"/>
      <c r="M221" s="21"/>
      <c r="N221" s="21"/>
      <c r="O221" s="22"/>
      <c r="P221" s="22"/>
      <c r="Q221" s="29"/>
      <c r="R221" s="29"/>
      <c r="S221" s="29"/>
      <c r="T221" s="29"/>
      <c r="U221" s="29"/>
      <c r="V221" s="21"/>
      <c r="W221" s="21"/>
      <c r="X221" s="21"/>
      <c r="Y221" s="21"/>
      <c r="Z221" s="21"/>
      <c r="AA221" s="21"/>
      <c r="AB221" s="21"/>
      <c r="AC221" s="21"/>
      <c r="AD221" s="22"/>
      <c r="AE221" s="5"/>
      <c r="AF221" s="5"/>
      <c r="AG221" s="5"/>
      <c r="AH221" s="5"/>
      <c r="AI221" s="5"/>
      <c r="AJ221" s="5"/>
      <c r="AK221" s="5"/>
    </row>
    <row r="222" spans="1:37" ht="15.75">
      <c r="A222" s="22"/>
      <c r="B222" s="3" t="s">
        <v>59</v>
      </c>
      <c r="C222" s="3"/>
      <c r="D222" s="3"/>
      <c r="E222" s="3"/>
      <c r="F222" s="5"/>
      <c r="G222" s="5"/>
      <c r="H222" s="5"/>
      <c r="I222" s="5"/>
      <c r="J222" s="5"/>
      <c r="K222" s="5"/>
      <c r="L222" s="5"/>
      <c r="M222" s="5"/>
      <c r="N222" s="5"/>
      <c r="O222" s="22"/>
      <c r="P222" s="22"/>
      <c r="Q222" s="3" t="s">
        <v>59</v>
      </c>
      <c r="R222" s="3"/>
      <c r="S222" s="3"/>
      <c r="T222" s="3"/>
      <c r="U222" s="3"/>
      <c r="V222" s="5"/>
      <c r="W222" s="5"/>
      <c r="X222" s="5"/>
      <c r="Y222" s="5"/>
      <c r="Z222" s="5"/>
      <c r="AA222" s="5"/>
      <c r="AB222" s="5"/>
      <c r="AC222" s="5"/>
      <c r="AD222" s="22"/>
      <c r="AE222" s="5"/>
      <c r="AF222" s="5"/>
      <c r="AG222" s="5"/>
      <c r="AH222" s="5"/>
      <c r="AI222" s="5"/>
      <c r="AJ222" s="5"/>
      <c r="AK222" s="5"/>
    </row>
    <row r="223" spans="1:37" ht="5.25" customHeight="1" thickBot="1">
      <c r="A223" s="22"/>
      <c r="B223" s="9"/>
      <c r="C223" s="9"/>
      <c r="D223" s="14"/>
      <c r="E223" s="12"/>
      <c r="F223" s="14"/>
      <c r="G223" s="12"/>
      <c r="H223" s="12"/>
      <c r="I223" s="4"/>
      <c r="J223" s="14"/>
      <c r="K223" s="14"/>
      <c r="L223" s="12"/>
      <c r="M223" s="12"/>
      <c r="N223" s="13"/>
      <c r="O223" s="24"/>
      <c r="P223" s="22"/>
      <c r="Q223" s="9"/>
      <c r="R223" s="9"/>
      <c r="S223" s="12"/>
      <c r="T223" s="12"/>
      <c r="U223" s="14"/>
      <c r="V223" s="12"/>
      <c r="W223" s="12"/>
      <c r="X223" s="4"/>
      <c r="Y223" s="14"/>
      <c r="Z223" s="14"/>
      <c r="AA223" s="12"/>
      <c r="AB223" s="13"/>
      <c r="AC223" s="13"/>
      <c r="AD223" s="21"/>
      <c r="AE223" s="84"/>
      <c r="AF223" s="84"/>
      <c r="AG223" s="84"/>
      <c r="AH223" s="84"/>
      <c r="AI223" s="5"/>
      <c r="AJ223" s="5"/>
      <c r="AK223" s="5"/>
    </row>
    <row r="224" spans="1:37" ht="15.75" thickBot="1">
      <c r="A224" s="22"/>
      <c r="B224" s="312" t="s">
        <v>0</v>
      </c>
      <c r="C224" s="318" t="s">
        <v>1</v>
      </c>
      <c r="D224" s="321" t="s">
        <v>61</v>
      </c>
      <c r="E224" s="322"/>
      <c r="F224" s="322"/>
      <c r="G224" s="322"/>
      <c r="H224" s="322"/>
      <c r="I224" s="323"/>
      <c r="J224" s="323"/>
      <c r="K224" s="323"/>
      <c r="L224" s="323"/>
      <c r="M224" s="324"/>
      <c r="N224" s="312" t="s">
        <v>0</v>
      </c>
      <c r="O224" s="21"/>
      <c r="P224" s="22"/>
      <c r="Q224" s="312" t="s">
        <v>0</v>
      </c>
      <c r="R224" s="318" t="s">
        <v>1</v>
      </c>
      <c r="S224" s="321" t="s">
        <v>65</v>
      </c>
      <c r="T224" s="322"/>
      <c r="U224" s="322"/>
      <c r="V224" s="322"/>
      <c r="W224" s="322"/>
      <c r="X224" s="323"/>
      <c r="Y224" s="323"/>
      <c r="Z224" s="323"/>
      <c r="AA224" s="323"/>
      <c r="AB224" s="324"/>
      <c r="AC224" s="312" t="s">
        <v>0</v>
      </c>
      <c r="AD224" s="21"/>
      <c r="AE224" s="84"/>
      <c r="AF224" s="84"/>
      <c r="AG224" s="84"/>
      <c r="AH224" s="84"/>
      <c r="AI224" s="5"/>
      <c r="AJ224" s="5"/>
      <c r="AK224" s="5"/>
    </row>
    <row r="225" spans="1:37" ht="16.5" customHeight="1" thickBot="1">
      <c r="A225" s="22"/>
      <c r="B225" s="313"/>
      <c r="C225" s="319"/>
      <c r="D225" s="325" t="s">
        <v>70</v>
      </c>
      <c r="E225" s="308" t="s">
        <v>72</v>
      </c>
      <c r="F225" s="310" t="s">
        <v>69</v>
      </c>
      <c r="G225" s="330" t="s">
        <v>54</v>
      </c>
      <c r="H225" s="331"/>
      <c r="I225" s="308" t="s">
        <v>57</v>
      </c>
      <c r="J225" s="329" t="s">
        <v>73</v>
      </c>
      <c r="K225" s="330" t="s">
        <v>74</v>
      </c>
      <c r="L225" s="331"/>
      <c r="M225" s="308" t="s">
        <v>57</v>
      </c>
      <c r="N225" s="313"/>
      <c r="O225" s="26"/>
      <c r="P225" s="22"/>
      <c r="Q225" s="313"/>
      <c r="R225" s="319"/>
      <c r="S225" s="325" t="s">
        <v>70</v>
      </c>
      <c r="T225" s="308" t="s">
        <v>72</v>
      </c>
      <c r="U225" s="310" t="s">
        <v>69</v>
      </c>
      <c r="V225" s="330" t="s">
        <v>54</v>
      </c>
      <c r="W225" s="331"/>
      <c r="X225" s="308" t="s">
        <v>57</v>
      </c>
      <c r="Y225" s="329" t="s">
        <v>73</v>
      </c>
      <c r="Z225" s="330" t="s">
        <v>74</v>
      </c>
      <c r="AA225" s="331"/>
      <c r="AB225" s="308" t="s">
        <v>57</v>
      </c>
      <c r="AC225" s="313"/>
      <c r="AD225" s="21"/>
      <c r="AE225" s="79"/>
      <c r="AF225" s="80"/>
      <c r="AG225" s="80"/>
      <c r="AH225" s="80"/>
      <c r="AI225" s="5"/>
      <c r="AJ225" s="5"/>
      <c r="AK225" s="5"/>
    </row>
    <row r="226" spans="1:37" ht="32.25" thickBot="1">
      <c r="A226" s="22"/>
      <c r="B226" s="314"/>
      <c r="C226" s="320"/>
      <c r="D226" s="326"/>
      <c r="E226" s="309"/>
      <c r="F226" s="311"/>
      <c r="G226" s="11" t="s">
        <v>52</v>
      </c>
      <c r="H226" s="10" t="s">
        <v>53</v>
      </c>
      <c r="I226" s="309"/>
      <c r="J226" s="309"/>
      <c r="K226" s="11" t="s">
        <v>52</v>
      </c>
      <c r="L226" s="10" t="s">
        <v>53</v>
      </c>
      <c r="M226" s="309"/>
      <c r="N226" s="314"/>
      <c r="O226" s="27"/>
      <c r="P226" s="22"/>
      <c r="Q226" s="314"/>
      <c r="R226" s="320"/>
      <c r="S226" s="326"/>
      <c r="T226" s="309"/>
      <c r="U226" s="311"/>
      <c r="V226" s="11" t="s">
        <v>52</v>
      </c>
      <c r="W226" s="10" t="s">
        <v>53</v>
      </c>
      <c r="X226" s="309"/>
      <c r="Y226" s="309"/>
      <c r="Z226" s="11" t="s">
        <v>52</v>
      </c>
      <c r="AA226" s="10" t="s">
        <v>53</v>
      </c>
      <c r="AB226" s="309"/>
      <c r="AC226" s="314"/>
      <c r="AD226" s="21"/>
      <c r="AE226" s="78"/>
      <c r="AF226" s="82"/>
      <c r="AG226" s="82"/>
      <c r="AH226" s="82"/>
      <c r="AI226" s="5"/>
      <c r="AJ226" s="5"/>
      <c r="AK226" s="5"/>
    </row>
    <row r="227" spans="1:37" ht="15">
      <c r="A227" s="22"/>
      <c r="B227" s="211" t="s">
        <v>6</v>
      </c>
      <c r="C227" s="213" t="s">
        <v>7</v>
      </c>
      <c r="D227" s="60">
        <v>2080</v>
      </c>
      <c r="E227" s="69">
        <f>D227*1.1</f>
        <v>2288</v>
      </c>
      <c r="F227" s="89">
        <v>1740</v>
      </c>
      <c r="G227" s="89">
        <f>F227-E227</f>
        <v>-548</v>
      </c>
      <c r="H227" s="258">
        <f>((F227/E227)*100)-100</f>
        <v>-23.951048951048946</v>
      </c>
      <c r="I227" s="89" t="s">
        <v>79</v>
      </c>
      <c r="J227" s="187">
        <v>2288</v>
      </c>
      <c r="K227" s="187">
        <f>J227-E227</f>
        <v>0</v>
      </c>
      <c r="L227" s="180">
        <f>((J227/E227)-1)*100</f>
        <v>0</v>
      </c>
      <c r="M227" s="255" t="s">
        <v>78</v>
      </c>
      <c r="N227" s="211" t="s">
        <v>6</v>
      </c>
      <c r="O227" s="22"/>
      <c r="P227" s="22"/>
      <c r="Q227" s="211" t="s">
        <v>6</v>
      </c>
      <c r="R227" s="213" t="s">
        <v>7</v>
      </c>
      <c r="S227" s="60">
        <v>284</v>
      </c>
      <c r="T227" s="69">
        <v>312</v>
      </c>
      <c r="U227" s="89">
        <v>275</v>
      </c>
      <c r="V227" s="143">
        <f>U227-T227</f>
        <v>-37</v>
      </c>
      <c r="W227" s="258">
        <f>((U227/T227)*100)-100</f>
        <v>-11.858974358974365</v>
      </c>
      <c r="X227" s="89" t="s">
        <v>79</v>
      </c>
      <c r="Y227" s="187">
        <v>312</v>
      </c>
      <c r="Z227" s="187">
        <f>Y227-T227</f>
        <v>0</v>
      </c>
      <c r="AA227" s="180">
        <f>((Y227/T227)-1)*100</f>
        <v>0</v>
      </c>
      <c r="AB227" s="255" t="s">
        <v>78</v>
      </c>
      <c r="AC227" s="211" t="s">
        <v>6</v>
      </c>
      <c r="AD227" s="22"/>
      <c r="AE227" s="83"/>
      <c r="AF227" s="83"/>
      <c r="AG227" s="83"/>
      <c r="AH227" s="83"/>
      <c r="AI227" s="5"/>
      <c r="AJ227" s="5"/>
      <c r="AK227" s="5"/>
    </row>
    <row r="228" spans="1:37" ht="15">
      <c r="A228" s="22"/>
      <c r="B228" s="277" t="s">
        <v>4</v>
      </c>
      <c r="C228" s="278" t="s">
        <v>5</v>
      </c>
      <c r="D228" s="61">
        <v>3497</v>
      </c>
      <c r="E228" s="154">
        <f>D228*1.1</f>
        <v>3846.7000000000003</v>
      </c>
      <c r="F228" s="160">
        <v>3497</v>
      </c>
      <c r="G228" s="75">
        <f>F228-E228</f>
        <v>-349.7000000000003</v>
      </c>
      <c r="H228" s="262">
        <f>((F228/E228)*100)-100</f>
        <v>-9.090909090909093</v>
      </c>
      <c r="I228" s="75" t="s">
        <v>79</v>
      </c>
      <c r="J228" s="189">
        <v>3497</v>
      </c>
      <c r="K228" s="188">
        <f>J228-E228</f>
        <v>-349.7000000000003</v>
      </c>
      <c r="L228" s="184">
        <f>((J228/E228)-1)*100</f>
        <v>-9.090909090909093</v>
      </c>
      <c r="M228" s="228" t="s">
        <v>107</v>
      </c>
      <c r="N228" s="223" t="s">
        <v>2</v>
      </c>
      <c r="O228" s="22"/>
      <c r="P228" s="22"/>
      <c r="Q228" s="263" t="s">
        <v>4</v>
      </c>
      <c r="R228" s="217" t="s">
        <v>5</v>
      </c>
      <c r="S228" s="61">
        <v>50</v>
      </c>
      <c r="T228" s="154">
        <v>55</v>
      </c>
      <c r="U228" s="192">
        <v>540</v>
      </c>
      <c r="V228" s="182">
        <f>U228-T228</f>
        <v>485</v>
      </c>
      <c r="W228" s="259">
        <f>((U228/T228)*100)-100</f>
        <v>881.8181818181819</v>
      </c>
      <c r="X228" s="76" t="s">
        <v>78</v>
      </c>
      <c r="Y228" s="189">
        <v>540</v>
      </c>
      <c r="Z228" s="189">
        <f>Y228-T228</f>
        <v>485</v>
      </c>
      <c r="AA228" s="184">
        <f>((Y228/T228)-1)*100</f>
        <v>881.8181818181819</v>
      </c>
      <c r="AB228" s="255" t="s">
        <v>78</v>
      </c>
      <c r="AC228" s="223" t="s">
        <v>4</v>
      </c>
      <c r="AD228" s="22"/>
      <c r="AE228" s="83"/>
      <c r="AF228" s="83"/>
      <c r="AG228" s="83"/>
      <c r="AH228" s="83"/>
      <c r="AI228" s="5"/>
      <c r="AJ228" s="5"/>
      <c r="AK228" s="5"/>
    </row>
    <row r="229" spans="1:37" ht="15.75" thickBot="1">
      <c r="A229" s="22"/>
      <c r="B229" s="59" t="s">
        <v>18</v>
      </c>
      <c r="C229" s="204" t="s">
        <v>19</v>
      </c>
      <c r="D229" s="62">
        <v>2100</v>
      </c>
      <c r="E229" s="194">
        <f>D229*1.1</f>
        <v>2310</v>
      </c>
      <c r="F229" s="195">
        <v>2400</v>
      </c>
      <c r="G229" s="133">
        <f>F229-E229</f>
        <v>90</v>
      </c>
      <c r="H229" s="260">
        <f>((F229/E229)*100)-100</f>
        <v>3.896103896103881</v>
      </c>
      <c r="I229" s="133" t="s">
        <v>78</v>
      </c>
      <c r="J229" s="190">
        <v>2400</v>
      </c>
      <c r="K229" s="219">
        <f>J229-E229</f>
        <v>90</v>
      </c>
      <c r="L229" s="191">
        <f>((J229/E229)-1)*100</f>
        <v>3.8961038961038863</v>
      </c>
      <c r="M229" s="276" t="s">
        <v>78</v>
      </c>
      <c r="N229" s="59" t="s">
        <v>18</v>
      </c>
      <c r="O229" s="22"/>
      <c r="P229" s="22"/>
      <c r="Q229" s="214" t="s">
        <v>18</v>
      </c>
      <c r="R229" s="204" t="s">
        <v>19</v>
      </c>
      <c r="S229" s="62">
        <v>10</v>
      </c>
      <c r="T229" s="194">
        <v>11</v>
      </c>
      <c r="U229" s="195">
        <v>15</v>
      </c>
      <c r="V229" s="196">
        <f>U229-T229</f>
        <v>4</v>
      </c>
      <c r="W229" s="260">
        <f>((U229/T229)*100)-100</f>
        <v>36.363636363636346</v>
      </c>
      <c r="X229" s="133" t="s">
        <v>78</v>
      </c>
      <c r="Y229" s="190">
        <v>15</v>
      </c>
      <c r="Z229" s="190">
        <f>Y229-T229</f>
        <v>4</v>
      </c>
      <c r="AA229" s="191">
        <f>((Y229/T229)-1)*100</f>
        <v>36.36363636363635</v>
      </c>
      <c r="AB229" s="276" t="s">
        <v>78</v>
      </c>
      <c r="AC229" s="59" t="s">
        <v>18</v>
      </c>
      <c r="AD229" s="22"/>
      <c r="AE229" s="83"/>
      <c r="AF229" s="83"/>
      <c r="AG229" s="83"/>
      <c r="AH229" s="83"/>
      <c r="AI229" s="5"/>
      <c r="AJ229" s="5"/>
      <c r="AK229" s="5"/>
    </row>
    <row r="230" spans="1:37" ht="16.5" thickBot="1">
      <c r="A230" s="22"/>
      <c r="B230" s="9"/>
      <c r="C230" s="9"/>
      <c r="D230" s="14"/>
      <c r="E230" s="12"/>
      <c r="F230" s="14"/>
      <c r="G230" s="12"/>
      <c r="H230" s="12"/>
      <c r="I230" s="4"/>
      <c r="J230" s="14"/>
      <c r="K230" s="14"/>
      <c r="L230" s="12"/>
      <c r="M230" s="12"/>
      <c r="N230" s="13"/>
      <c r="O230" s="21"/>
      <c r="P230" s="22"/>
      <c r="Q230" s="9"/>
      <c r="R230" s="9"/>
      <c r="S230" s="12"/>
      <c r="T230" s="12"/>
      <c r="U230" s="14"/>
      <c r="V230" s="12"/>
      <c r="W230" s="12"/>
      <c r="X230" s="4"/>
      <c r="Y230" s="14"/>
      <c r="Z230" s="14"/>
      <c r="AA230" s="12"/>
      <c r="AB230" s="13"/>
      <c r="AC230" s="13"/>
      <c r="AD230" s="21"/>
      <c r="AE230" s="83"/>
      <c r="AF230" s="83"/>
      <c r="AG230" s="85"/>
      <c r="AH230" s="83"/>
      <c r="AI230" s="5"/>
      <c r="AJ230" s="5"/>
      <c r="AK230" s="5"/>
    </row>
    <row r="231" spans="1:37" ht="13.5" thickBot="1">
      <c r="A231" s="22"/>
      <c r="B231" s="312" t="s">
        <v>0</v>
      </c>
      <c r="C231" s="318" t="s">
        <v>1</v>
      </c>
      <c r="D231" s="321" t="s">
        <v>62</v>
      </c>
      <c r="E231" s="322"/>
      <c r="F231" s="322"/>
      <c r="G231" s="322"/>
      <c r="H231" s="322"/>
      <c r="I231" s="323"/>
      <c r="J231" s="323"/>
      <c r="K231" s="323"/>
      <c r="L231" s="323"/>
      <c r="M231" s="324"/>
      <c r="N231" s="315" t="s">
        <v>0</v>
      </c>
      <c r="O231" s="21"/>
      <c r="P231" s="22"/>
      <c r="Q231" s="312" t="s">
        <v>0</v>
      </c>
      <c r="R231" s="318" t="s">
        <v>1</v>
      </c>
      <c r="S231" s="321" t="s">
        <v>66</v>
      </c>
      <c r="T231" s="322"/>
      <c r="U231" s="322"/>
      <c r="V231" s="322"/>
      <c r="W231" s="322"/>
      <c r="X231" s="323"/>
      <c r="Y231" s="323"/>
      <c r="Z231" s="323"/>
      <c r="AA231" s="323"/>
      <c r="AB231" s="324"/>
      <c r="AC231" s="312" t="s">
        <v>0</v>
      </c>
      <c r="AD231" s="21"/>
      <c r="AE231" s="5"/>
      <c r="AF231" s="5"/>
      <c r="AG231" s="87"/>
      <c r="AH231" s="5"/>
      <c r="AI231" s="5"/>
      <c r="AJ231" s="5"/>
      <c r="AK231" s="5"/>
    </row>
    <row r="232" spans="1:37" ht="16.5" customHeight="1" thickBot="1">
      <c r="A232" s="22"/>
      <c r="B232" s="313"/>
      <c r="C232" s="319"/>
      <c r="D232" s="325" t="s">
        <v>70</v>
      </c>
      <c r="E232" s="308" t="s">
        <v>72</v>
      </c>
      <c r="F232" s="310" t="s">
        <v>69</v>
      </c>
      <c r="G232" s="330" t="s">
        <v>54</v>
      </c>
      <c r="H232" s="331"/>
      <c r="I232" s="308" t="s">
        <v>57</v>
      </c>
      <c r="J232" s="329" t="s">
        <v>73</v>
      </c>
      <c r="K232" s="330" t="s">
        <v>74</v>
      </c>
      <c r="L232" s="331"/>
      <c r="M232" s="308" t="s">
        <v>57</v>
      </c>
      <c r="N232" s="316"/>
      <c r="O232" s="21"/>
      <c r="P232" s="22"/>
      <c r="Q232" s="313"/>
      <c r="R232" s="319"/>
      <c r="S232" s="325" t="s">
        <v>70</v>
      </c>
      <c r="T232" s="308" t="s">
        <v>72</v>
      </c>
      <c r="U232" s="310" t="s">
        <v>69</v>
      </c>
      <c r="V232" s="330" t="s">
        <v>54</v>
      </c>
      <c r="W232" s="331"/>
      <c r="X232" s="308" t="s">
        <v>57</v>
      </c>
      <c r="Y232" s="329" t="s">
        <v>73</v>
      </c>
      <c r="Z232" s="330" t="s">
        <v>74</v>
      </c>
      <c r="AA232" s="331"/>
      <c r="AB232" s="308" t="s">
        <v>57</v>
      </c>
      <c r="AC232" s="313"/>
      <c r="AD232" s="21"/>
      <c r="AE232" s="84"/>
      <c r="AF232" s="84"/>
      <c r="AG232" s="84"/>
      <c r="AH232" s="84"/>
      <c r="AI232" s="5"/>
      <c r="AJ232" s="5"/>
      <c r="AK232" s="5"/>
    </row>
    <row r="233" spans="1:37" ht="32.25" thickBot="1">
      <c r="A233" s="22"/>
      <c r="B233" s="314"/>
      <c r="C233" s="320"/>
      <c r="D233" s="326"/>
      <c r="E233" s="309"/>
      <c r="F233" s="311"/>
      <c r="G233" s="11" t="s">
        <v>52</v>
      </c>
      <c r="H233" s="10" t="s">
        <v>53</v>
      </c>
      <c r="I233" s="309"/>
      <c r="J233" s="309"/>
      <c r="K233" s="11" t="s">
        <v>52</v>
      </c>
      <c r="L233" s="10" t="s">
        <v>53</v>
      </c>
      <c r="M233" s="309"/>
      <c r="N233" s="317"/>
      <c r="O233" s="21"/>
      <c r="P233" s="22"/>
      <c r="Q233" s="314"/>
      <c r="R233" s="320"/>
      <c r="S233" s="326"/>
      <c r="T233" s="309"/>
      <c r="U233" s="311"/>
      <c r="V233" s="11" t="s">
        <v>52</v>
      </c>
      <c r="W233" s="10" t="s">
        <v>53</v>
      </c>
      <c r="X233" s="309"/>
      <c r="Y233" s="309"/>
      <c r="Z233" s="11" t="s">
        <v>52</v>
      </c>
      <c r="AA233" s="10" t="s">
        <v>53</v>
      </c>
      <c r="AB233" s="309"/>
      <c r="AC233" s="314"/>
      <c r="AD233" s="21"/>
      <c r="AE233" s="84"/>
      <c r="AF233" s="84"/>
      <c r="AG233" s="84"/>
      <c r="AH233" s="84"/>
      <c r="AI233" s="5"/>
      <c r="AJ233" s="5"/>
      <c r="AK233" s="5"/>
    </row>
    <row r="234" spans="1:37" ht="15.75">
      <c r="A234" s="22"/>
      <c r="B234" s="211" t="s">
        <v>6</v>
      </c>
      <c r="C234" s="213" t="s">
        <v>7</v>
      </c>
      <c r="D234" s="60">
        <v>1440</v>
      </c>
      <c r="E234" s="69">
        <f>D234*1.1</f>
        <v>1584.0000000000002</v>
      </c>
      <c r="F234" s="89">
        <v>1069</v>
      </c>
      <c r="G234" s="89">
        <f>F234-E234</f>
        <v>-515.0000000000002</v>
      </c>
      <c r="H234" s="258">
        <f>((F234/E234)*100)-100</f>
        <v>-32.51262626262627</v>
      </c>
      <c r="I234" s="89" t="s">
        <v>79</v>
      </c>
      <c r="J234" s="187">
        <v>1584</v>
      </c>
      <c r="K234" s="187">
        <f>J234-E234</f>
        <v>0</v>
      </c>
      <c r="L234" s="180">
        <f>((J234/E234)-1)*100</f>
        <v>-1.1102230246251565E-14</v>
      </c>
      <c r="M234" s="255" t="s">
        <v>78</v>
      </c>
      <c r="N234" s="211" t="s">
        <v>6</v>
      </c>
      <c r="O234" s="22"/>
      <c r="P234" s="22"/>
      <c r="Q234" s="211" t="s">
        <v>6</v>
      </c>
      <c r="R234" s="213" t="s">
        <v>7</v>
      </c>
      <c r="S234" s="60">
        <v>1060</v>
      </c>
      <c r="T234" s="69">
        <f>S234*1.1</f>
        <v>1166</v>
      </c>
      <c r="U234" s="89">
        <v>979</v>
      </c>
      <c r="V234" s="143">
        <f>U234-T234</f>
        <v>-187</v>
      </c>
      <c r="W234" s="258">
        <f>((U234/T234)*100)-100</f>
        <v>-16.037735849056602</v>
      </c>
      <c r="X234" s="89" t="s">
        <v>79</v>
      </c>
      <c r="Y234" s="187">
        <v>1166</v>
      </c>
      <c r="Z234" s="187">
        <f>Y234-T234</f>
        <v>0</v>
      </c>
      <c r="AA234" s="180">
        <f>((Y234/T234)-1)*100</f>
        <v>0</v>
      </c>
      <c r="AB234" s="255" t="s">
        <v>78</v>
      </c>
      <c r="AC234" s="211" t="s">
        <v>6</v>
      </c>
      <c r="AD234" s="21"/>
      <c r="AE234" s="79"/>
      <c r="AF234" s="80"/>
      <c r="AG234" s="80"/>
      <c r="AH234" s="80"/>
      <c r="AI234" s="5"/>
      <c r="AJ234" s="5"/>
      <c r="AK234" s="5"/>
    </row>
    <row r="235" spans="1:37" ht="15.75">
      <c r="A235" s="22"/>
      <c r="B235" s="263" t="s">
        <v>4</v>
      </c>
      <c r="C235" s="217" t="s">
        <v>5</v>
      </c>
      <c r="D235" s="61">
        <v>1500</v>
      </c>
      <c r="E235" s="154">
        <f>D235*1.1</f>
        <v>1650.0000000000002</v>
      </c>
      <c r="F235" s="192">
        <v>1650</v>
      </c>
      <c r="G235" s="76">
        <f>F235-E235</f>
        <v>0</v>
      </c>
      <c r="H235" s="259">
        <f>((F235/E235)*100)-100</f>
        <v>0</v>
      </c>
      <c r="I235" s="76" t="s">
        <v>78</v>
      </c>
      <c r="J235" s="189">
        <v>1650</v>
      </c>
      <c r="K235" s="188">
        <f>J235-E235</f>
        <v>0</v>
      </c>
      <c r="L235" s="184">
        <f>((J235/E235)-1)*100</f>
        <v>-1.1102230246251565E-14</v>
      </c>
      <c r="M235" s="255" t="s">
        <v>78</v>
      </c>
      <c r="N235" s="223" t="s">
        <v>2</v>
      </c>
      <c r="O235" s="22"/>
      <c r="P235" s="22"/>
      <c r="Q235" s="277" t="s">
        <v>4</v>
      </c>
      <c r="R235" s="279" t="s">
        <v>5</v>
      </c>
      <c r="S235" s="61">
        <v>2633</v>
      </c>
      <c r="T235" s="154">
        <f>S235*1.1</f>
        <v>2896.3</v>
      </c>
      <c r="U235" s="160">
        <v>1500</v>
      </c>
      <c r="V235" s="145">
        <f>U235-T235</f>
        <v>-1396.3000000000002</v>
      </c>
      <c r="W235" s="262">
        <f>((U235/T235)*100)-100</f>
        <v>-48.209784897973286</v>
      </c>
      <c r="X235" s="75" t="s">
        <v>79</v>
      </c>
      <c r="Y235" s="189">
        <v>1500</v>
      </c>
      <c r="Z235" s="189">
        <f>Y235-T235</f>
        <v>-1396.3000000000002</v>
      </c>
      <c r="AA235" s="184">
        <f>((Y235/T235)-1)*100</f>
        <v>-48.209784897973286</v>
      </c>
      <c r="AB235" s="228" t="s">
        <v>107</v>
      </c>
      <c r="AC235" s="275" t="s">
        <v>4</v>
      </c>
      <c r="AD235" s="21"/>
      <c r="AE235" s="78"/>
      <c r="AF235" s="82"/>
      <c r="AG235" s="82"/>
      <c r="AH235" s="82"/>
      <c r="AI235" s="5"/>
      <c r="AJ235" s="5"/>
      <c r="AK235" s="5"/>
    </row>
    <row r="236" spans="1:37" ht="15.75" thickBot="1">
      <c r="A236" s="22"/>
      <c r="B236" s="59" t="s">
        <v>18</v>
      </c>
      <c r="C236" s="204" t="s">
        <v>19</v>
      </c>
      <c r="D236" s="62">
        <v>430</v>
      </c>
      <c r="E236" s="194">
        <f>D236*1.1</f>
        <v>473.00000000000006</v>
      </c>
      <c r="F236" s="195">
        <v>480</v>
      </c>
      <c r="G236" s="133">
        <f>F236-E236</f>
        <v>6.999999999999943</v>
      </c>
      <c r="H236" s="260">
        <f>((F236/E236)*100)-100</f>
        <v>1.4799154334038036</v>
      </c>
      <c r="I236" s="133" t="s">
        <v>78</v>
      </c>
      <c r="J236" s="190">
        <v>480</v>
      </c>
      <c r="K236" s="219">
        <f>J236-E236</f>
        <v>6.999999999999943</v>
      </c>
      <c r="L236" s="191">
        <f>((J236/E236)-1)*100</f>
        <v>1.4799154334038</v>
      </c>
      <c r="M236" s="276" t="s">
        <v>78</v>
      </c>
      <c r="N236" s="59" t="s">
        <v>18</v>
      </c>
      <c r="O236" s="22"/>
      <c r="P236" s="22"/>
      <c r="Q236" s="59" t="s">
        <v>18</v>
      </c>
      <c r="R236" s="204" t="s">
        <v>19</v>
      </c>
      <c r="S236" s="62">
        <v>400</v>
      </c>
      <c r="T236" s="194">
        <f>S236*1.1</f>
        <v>440.00000000000006</v>
      </c>
      <c r="U236" s="197">
        <v>400</v>
      </c>
      <c r="V236" s="173">
        <f>U236-T236</f>
        <v>-40.00000000000006</v>
      </c>
      <c r="W236" s="274">
        <f>((U236/T236)*100)-100</f>
        <v>-9.090909090909108</v>
      </c>
      <c r="X236" s="134" t="s">
        <v>79</v>
      </c>
      <c r="Y236" s="177"/>
      <c r="Z236" s="177">
        <f>Y236-T236</f>
        <v>-440.00000000000006</v>
      </c>
      <c r="AA236" s="156">
        <f>((Y236/T236)-1)*100</f>
        <v>-100</v>
      </c>
      <c r="AB236" s="134"/>
      <c r="AC236" s="59" t="s">
        <v>18</v>
      </c>
      <c r="AD236" s="21"/>
      <c r="AE236" s="83"/>
      <c r="AF236" s="83"/>
      <c r="AG236" s="83"/>
      <c r="AH236" s="83"/>
      <c r="AI236" s="5"/>
      <c r="AJ236" s="5"/>
      <c r="AK236" s="5"/>
    </row>
    <row r="237" spans="1:37" ht="16.5" thickBot="1">
      <c r="A237" s="22"/>
      <c r="B237" s="9"/>
      <c r="C237" s="9"/>
      <c r="D237" s="14"/>
      <c r="E237" s="12"/>
      <c r="F237" s="14"/>
      <c r="G237" s="12"/>
      <c r="H237" s="12"/>
      <c r="I237" s="4"/>
      <c r="J237" s="14"/>
      <c r="K237" s="14"/>
      <c r="L237" s="12"/>
      <c r="M237" s="12"/>
      <c r="N237" s="13"/>
      <c r="O237" s="21"/>
      <c r="P237" s="22"/>
      <c r="Q237" s="9"/>
      <c r="R237" s="9"/>
      <c r="S237" s="12"/>
      <c r="T237" s="12"/>
      <c r="U237" s="12"/>
      <c r="V237" s="12"/>
      <c r="W237" s="12"/>
      <c r="X237" s="4"/>
      <c r="Y237" s="14"/>
      <c r="Z237" s="14"/>
      <c r="AA237" s="12"/>
      <c r="AB237" s="13"/>
      <c r="AC237" s="13"/>
      <c r="AD237" s="21"/>
      <c r="AE237" s="83"/>
      <c r="AF237" s="83"/>
      <c r="AG237" s="83"/>
      <c r="AH237" s="83"/>
      <c r="AI237" s="5"/>
      <c r="AJ237" s="5"/>
      <c r="AK237" s="5"/>
    </row>
    <row r="238" spans="1:37" ht="15.75" thickBot="1">
      <c r="A238" s="22"/>
      <c r="B238" s="312" t="s">
        <v>0</v>
      </c>
      <c r="C238" s="318" t="s">
        <v>1</v>
      </c>
      <c r="D238" s="321" t="s">
        <v>63</v>
      </c>
      <c r="E238" s="322"/>
      <c r="F238" s="322"/>
      <c r="G238" s="322"/>
      <c r="H238" s="322"/>
      <c r="I238" s="323"/>
      <c r="J238" s="323"/>
      <c r="K238" s="323"/>
      <c r="L238" s="323"/>
      <c r="M238" s="324"/>
      <c r="N238" s="312" t="s">
        <v>0</v>
      </c>
      <c r="O238" s="21"/>
      <c r="P238" s="22"/>
      <c r="Q238" s="312" t="s">
        <v>0</v>
      </c>
      <c r="R238" s="318" t="s">
        <v>1</v>
      </c>
      <c r="S238" s="321" t="s">
        <v>67</v>
      </c>
      <c r="T238" s="322"/>
      <c r="U238" s="322"/>
      <c r="V238" s="322"/>
      <c r="W238" s="322"/>
      <c r="X238" s="323"/>
      <c r="Y238" s="323"/>
      <c r="Z238" s="323"/>
      <c r="AA238" s="323"/>
      <c r="AB238" s="324"/>
      <c r="AC238" s="312" t="s">
        <v>0</v>
      </c>
      <c r="AD238" s="21"/>
      <c r="AE238" s="83"/>
      <c r="AF238" s="83"/>
      <c r="AG238" s="83"/>
      <c r="AH238" s="83"/>
      <c r="AI238" s="5"/>
      <c r="AJ238" s="5"/>
      <c r="AK238" s="5"/>
    </row>
    <row r="239" spans="1:37" ht="15.75" customHeight="1" thickBot="1">
      <c r="A239" s="22"/>
      <c r="B239" s="313"/>
      <c r="C239" s="319"/>
      <c r="D239" s="325" t="s">
        <v>70</v>
      </c>
      <c r="E239" s="308" t="s">
        <v>72</v>
      </c>
      <c r="F239" s="310" t="s">
        <v>69</v>
      </c>
      <c r="G239" s="330" t="s">
        <v>54</v>
      </c>
      <c r="H239" s="331"/>
      <c r="I239" s="308" t="s">
        <v>57</v>
      </c>
      <c r="J239" s="329" t="s">
        <v>73</v>
      </c>
      <c r="K239" s="330" t="s">
        <v>74</v>
      </c>
      <c r="L239" s="331"/>
      <c r="M239" s="308" t="s">
        <v>57</v>
      </c>
      <c r="N239" s="313"/>
      <c r="O239" s="21"/>
      <c r="P239" s="22"/>
      <c r="Q239" s="313"/>
      <c r="R239" s="319"/>
      <c r="S239" s="325" t="s">
        <v>70</v>
      </c>
      <c r="T239" s="308" t="s">
        <v>72</v>
      </c>
      <c r="U239" s="310" t="s">
        <v>69</v>
      </c>
      <c r="V239" s="330" t="s">
        <v>54</v>
      </c>
      <c r="W239" s="331"/>
      <c r="X239" s="308" t="s">
        <v>57</v>
      </c>
      <c r="Y239" s="329" t="s">
        <v>73</v>
      </c>
      <c r="Z239" s="330" t="s">
        <v>74</v>
      </c>
      <c r="AA239" s="331"/>
      <c r="AB239" s="308" t="s">
        <v>57</v>
      </c>
      <c r="AC239" s="313"/>
      <c r="AD239" s="21"/>
      <c r="AE239" s="5"/>
      <c r="AF239" s="5"/>
      <c r="AG239" s="5"/>
      <c r="AH239" s="5"/>
      <c r="AI239" s="5"/>
      <c r="AJ239" s="5"/>
      <c r="AK239" s="5"/>
    </row>
    <row r="240" spans="1:37" ht="32.25" thickBot="1">
      <c r="A240" s="22"/>
      <c r="B240" s="314"/>
      <c r="C240" s="320"/>
      <c r="D240" s="326"/>
      <c r="E240" s="309"/>
      <c r="F240" s="311"/>
      <c r="G240" s="11" t="s">
        <v>52</v>
      </c>
      <c r="H240" s="10" t="s">
        <v>53</v>
      </c>
      <c r="I240" s="309"/>
      <c r="J240" s="309"/>
      <c r="K240" s="11" t="s">
        <v>52</v>
      </c>
      <c r="L240" s="10" t="s">
        <v>53</v>
      </c>
      <c r="M240" s="309"/>
      <c r="N240" s="314"/>
      <c r="O240" s="21"/>
      <c r="P240" s="22"/>
      <c r="Q240" s="314"/>
      <c r="R240" s="320"/>
      <c r="S240" s="326"/>
      <c r="T240" s="309"/>
      <c r="U240" s="311"/>
      <c r="V240" s="11" t="s">
        <v>52</v>
      </c>
      <c r="W240" s="10" t="s">
        <v>53</v>
      </c>
      <c r="X240" s="309"/>
      <c r="Y240" s="309"/>
      <c r="Z240" s="11" t="s">
        <v>52</v>
      </c>
      <c r="AA240" s="10" t="s">
        <v>53</v>
      </c>
      <c r="AB240" s="309"/>
      <c r="AC240" s="314"/>
      <c r="AD240" s="21"/>
      <c r="AE240" s="5"/>
      <c r="AF240" s="5"/>
      <c r="AG240" s="5"/>
      <c r="AH240" s="5"/>
      <c r="AI240" s="5"/>
      <c r="AJ240" s="5"/>
      <c r="AK240" s="5"/>
    </row>
    <row r="241" spans="1:37" ht="12.75">
      <c r="A241" s="22"/>
      <c r="B241" s="211" t="s">
        <v>6</v>
      </c>
      <c r="C241" s="213" t="s">
        <v>7</v>
      </c>
      <c r="D241" s="60">
        <v>1600</v>
      </c>
      <c r="E241" s="69">
        <v>1760</v>
      </c>
      <c r="F241" s="186">
        <v>1794</v>
      </c>
      <c r="G241" s="186">
        <f>F241-E241</f>
        <v>34</v>
      </c>
      <c r="H241" s="261">
        <f>((F241/E241)*100)-100</f>
        <v>1.9318181818181728</v>
      </c>
      <c r="I241" s="76" t="s">
        <v>78</v>
      </c>
      <c r="J241" s="187">
        <v>1760</v>
      </c>
      <c r="K241" s="187">
        <f>J241-E241</f>
        <v>0</v>
      </c>
      <c r="L241" s="180">
        <f>((J241/E241)-1)*100</f>
        <v>0</v>
      </c>
      <c r="M241" s="255" t="s">
        <v>78</v>
      </c>
      <c r="N241" s="211" t="s">
        <v>6</v>
      </c>
      <c r="O241" s="22"/>
      <c r="P241" s="22"/>
      <c r="Q241" s="222" t="s">
        <v>6</v>
      </c>
      <c r="R241" s="213" t="s">
        <v>7</v>
      </c>
      <c r="S241" s="60">
        <v>4</v>
      </c>
      <c r="T241" s="69">
        <v>4</v>
      </c>
      <c r="U241" s="186">
        <v>55</v>
      </c>
      <c r="V241" s="180">
        <f>U241-T241</f>
        <v>51</v>
      </c>
      <c r="W241" s="261">
        <f>((U241/T241)*100)-100</f>
        <v>1275</v>
      </c>
      <c r="X241" s="76" t="s">
        <v>78</v>
      </c>
      <c r="Y241" s="186">
        <v>4</v>
      </c>
      <c r="Z241" s="187">
        <f>Y241-T241</f>
        <v>0</v>
      </c>
      <c r="AA241" s="180">
        <f>((Y241/T241)-1)*100</f>
        <v>0</v>
      </c>
      <c r="AB241" s="255" t="s">
        <v>78</v>
      </c>
      <c r="AC241" s="211" t="s">
        <v>6</v>
      </c>
      <c r="AD241" s="21"/>
      <c r="AE241" s="5"/>
      <c r="AF241" s="5"/>
      <c r="AG241" s="5"/>
      <c r="AH241" s="5"/>
      <c r="AI241" s="5"/>
      <c r="AJ241" s="5"/>
      <c r="AK241" s="5"/>
    </row>
    <row r="242" spans="1:37" ht="12.75">
      <c r="A242" s="22"/>
      <c r="B242" s="263" t="s">
        <v>4</v>
      </c>
      <c r="C242" s="217" t="s">
        <v>5</v>
      </c>
      <c r="D242" s="61">
        <v>945</v>
      </c>
      <c r="E242" s="154">
        <v>1040</v>
      </c>
      <c r="F242" s="192">
        <v>1840</v>
      </c>
      <c r="G242" s="76">
        <f>F242-E242</f>
        <v>800</v>
      </c>
      <c r="H242" s="259">
        <f>((F242/E242)*100)-100</f>
        <v>76.9230769230769</v>
      </c>
      <c r="I242" s="76" t="s">
        <v>78</v>
      </c>
      <c r="J242" s="189">
        <v>1840</v>
      </c>
      <c r="K242" s="188">
        <f>J242-E242</f>
        <v>800</v>
      </c>
      <c r="L242" s="184">
        <f>((J242/E242)-1)*100</f>
        <v>76.92307692307692</v>
      </c>
      <c r="M242" s="255" t="s">
        <v>78</v>
      </c>
      <c r="N242" s="223" t="s">
        <v>2</v>
      </c>
      <c r="O242" s="22"/>
      <c r="P242" s="22"/>
      <c r="Q242" s="124" t="s">
        <v>4</v>
      </c>
      <c r="R242" s="217" t="s">
        <v>5</v>
      </c>
      <c r="S242" s="61">
        <v>50</v>
      </c>
      <c r="T242" s="154">
        <v>55</v>
      </c>
      <c r="U242" s="192">
        <v>55</v>
      </c>
      <c r="V242" s="182">
        <f>U242-T242</f>
        <v>0</v>
      </c>
      <c r="W242" s="259">
        <f>((U242/T242)*100)-100</f>
        <v>0</v>
      </c>
      <c r="X242" s="76" t="s">
        <v>78</v>
      </c>
      <c r="Y242" s="192">
        <v>55</v>
      </c>
      <c r="Z242" s="189">
        <f>Y242-T242</f>
        <v>0</v>
      </c>
      <c r="AA242" s="184">
        <f>((Y242/T242)-1)*100</f>
        <v>0</v>
      </c>
      <c r="AB242" s="255" t="s">
        <v>78</v>
      </c>
      <c r="AC242" s="223" t="s">
        <v>2</v>
      </c>
      <c r="AD242" s="21"/>
      <c r="AE242" s="5"/>
      <c r="AF242" s="5"/>
      <c r="AG242" s="5"/>
      <c r="AH242" s="5"/>
      <c r="AI242" s="5"/>
      <c r="AJ242" s="5"/>
      <c r="AK242" s="5"/>
    </row>
    <row r="243" spans="1:37" ht="13.5" thickBot="1">
      <c r="A243" s="22"/>
      <c r="B243" s="59" t="s">
        <v>18</v>
      </c>
      <c r="C243" s="204" t="s">
        <v>19</v>
      </c>
      <c r="D243" s="62">
        <v>745</v>
      </c>
      <c r="E243" s="194">
        <v>820</v>
      </c>
      <c r="F243" s="195">
        <v>850</v>
      </c>
      <c r="G243" s="133">
        <f>F243-E243</f>
        <v>30</v>
      </c>
      <c r="H243" s="260">
        <f>((F243/E243)*100)-100</f>
        <v>3.6585365853658516</v>
      </c>
      <c r="I243" s="133" t="s">
        <v>78</v>
      </c>
      <c r="J243" s="190">
        <v>850</v>
      </c>
      <c r="K243" s="219">
        <f>J243-E243</f>
        <v>30</v>
      </c>
      <c r="L243" s="191">
        <f>((J243/E243)-1)*100</f>
        <v>3.658536585365857</v>
      </c>
      <c r="M243" s="276" t="s">
        <v>78</v>
      </c>
      <c r="N243" s="59" t="s">
        <v>18</v>
      </c>
      <c r="O243" s="22"/>
      <c r="P243" s="22"/>
      <c r="Q243" s="280" t="s">
        <v>18</v>
      </c>
      <c r="R243" s="204" t="s">
        <v>19</v>
      </c>
      <c r="S243" s="62">
        <v>5</v>
      </c>
      <c r="T243" s="194">
        <v>6</v>
      </c>
      <c r="U243" s="195">
        <v>10</v>
      </c>
      <c r="V243" s="196">
        <f>U243-T243</f>
        <v>4</v>
      </c>
      <c r="W243" s="260">
        <f>((U243/T243)*100)-100</f>
        <v>66.66666666666669</v>
      </c>
      <c r="X243" s="133" t="s">
        <v>78</v>
      </c>
      <c r="Y243" s="195">
        <v>10</v>
      </c>
      <c r="Z243" s="190">
        <f>Y243-T243</f>
        <v>4</v>
      </c>
      <c r="AA243" s="191">
        <f>((Y243/T243)-1)*100</f>
        <v>66.66666666666667</v>
      </c>
      <c r="AB243" s="276" t="s">
        <v>78</v>
      </c>
      <c r="AC243" s="59" t="s">
        <v>18</v>
      </c>
      <c r="AD243" s="21"/>
      <c r="AE243" s="5"/>
      <c r="AF243" s="5"/>
      <c r="AG243" s="5"/>
      <c r="AH243" s="5"/>
      <c r="AI243" s="5"/>
      <c r="AJ243" s="5"/>
      <c r="AK243" s="5"/>
    </row>
    <row r="244" spans="1:37" ht="16.5" thickBot="1">
      <c r="A244" s="22"/>
      <c r="B244" s="9"/>
      <c r="C244" s="9"/>
      <c r="D244" s="14"/>
      <c r="E244" s="12"/>
      <c r="F244" s="14"/>
      <c r="G244" s="12"/>
      <c r="H244" s="12"/>
      <c r="I244" s="4"/>
      <c r="J244" s="14"/>
      <c r="K244" s="14"/>
      <c r="L244" s="12"/>
      <c r="M244" s="12"/>
      <c r="N244" s="13"/>
      <c r="O244" s="21"/>
      <c r="P244" s="22"/>
      <c r="Q244" s="9"/>
      <c r="R244" s="9"/>
      <c r="S244" s="12"/>
      <c r="T244" s="12"/>
      <c r="U244" s="12"/>
      <c r="V244" s="12"/>
      <c r="W244" s="12"/>
      <c r="X244" s="4"/>
      <c r="Y244" s="14"/>
      <c r="Z244" s="14"/>
      <c r="AA244" s="12"/>
      <c r="AB244" s="13"/>
      <c r="AC244" s="13"/>
      <c r="AD244" s="21"/>
      <c r="AE244" s="5"/>
      <c r="AF244" s="5"/>
      <c r="AG244" s="5"/>
      <c r="AH244" s="5"/>
      <c r="AI244" s="5"/>
      <c r="AJ244" s="5"/>
      <c r="AK244" s="5"/>
    </row>
    <row r="245" spans="1:37" ht="13.5" thickBot="1">
      <c r="A245" s="22"/>
      <c r="B245" s="312" t="s">
        <v>0</v>
      </c>
      <c r="C245" s="318" t="s">
        <v>1</v>
      </c>
      <c r="D245" s="321" t="s">
        <v>64</v>
      </c>
      <c r="E245" s="322"/>
      <c r="F245" s="322"/>
      <c r="G245" s="322"/>
      <c r="H245" s="322"/>
      <c r="I245" s="323"/>
      <c r="J245" s="323"/>
      <c r="K245" s="323"/>
      <c r="L245" s="323"/>
      <c r="M245" s="324"/>
      <c r="N245" s="315" t="s">
        <v>0</v>
      </c>
      <c r="O245" s="21"/>
      <c r="P245" s="22"/>
      <c r="Q245" s="312" t="s">
        <v>0</v>
      </c>
      <c r="R245" s="318" t="s">
        <v>1</v>
      </c>
      <c r="S245" s="321" t="s">
        <v>68</v>
      </c>
      <c r="T245" s="323"/>
      <c r="U245" s="323"/>
      <c r="V245" s="323"/>
      <c r="W245" s="323"/>
      <c r="X245" s="323"/>
      <c r="Y245" s="323"/>
      <c r="Z245" s="323"/>
      <c r="AA245" s="323"/>
      <c r="AB245" s="324"/>
      <c r="AC245" s="312" t="s">
        <v>0</v>
      </c>
      <c r="AD245" s="21"/>
      <c r="AE245" s="5"/>
      <c r="AF245" s="5"/>
      <c r="AG245" s="5"/>
      <c r="AH245" s="5"/>
      <c r="AI245" s="5"/>
      <c r="AJ245" s="5"/>
      <c r="AK245" s="5"/>
    </row>
    <row r="246" spans="1:37" ht="15.75" customHeight="1" thickBot="1">
      <c r="A246" s="22"/>
      <c r="B246" s="313"/>
      <c r="C246" s="319"/>
      <c r="D246" s="325" t="s">
        <v>70</v>
      </c>
      <c r="E246" s="308" t="s">
        <v>72</v>
      </c>
      <c r="F246" s="310" t="s">
        <v>69</v>
      </c>
      <c r="G246" s="330" t="s">
        <v>54</v>
      </c>
      <c r="H246" s="331"/>
      <c r="I246" s="308" t="s">
        <v>57</v>
      </c>
      <c r="J246" s="329" t="s">
        <v>73</v>
      </c>
      <c r="K246" s="330" t="s">
        <v>74</v>
      </c>
      <c r="L246" s="331"/>
      <c r="M246" s="308" t="s">
        <v>57</v>
      </c>
      <c r="N246" s="316"/>
      <c r="O246" s="21"/>
      <c r="P246" s="22"/>
      <c r="Q246" s="313"/>
      <c r="R246" s="319"/>
      <c r="S246" s="325" t="s">
        <v>70</v>
      </c>
      <c r="T246" s="308" t="s">
        <v>72</v>
      </c>
      <c r="U246" s="310" t="s">
        <v>69</v>
      </c>
      <c r="V246" s="330" t="s">
        <v>54</v>
      </c>
      <c r="W246" s="331"/>
      <c r="X246" s="308" t="s">
        <v>57</v>
      </c>
      <c r="Y246" s="329" t="s">
        <v>73</v>
      </c>
      <c r="Z246" s="330" t="s">
        <v>74</v>
      </c>
      <c r="AA246" s="331"/>
      <c r="AB246" s="308" t="s">
        <v>57</v>
      </c>
      <c r="AC246" s="313"/>
      <c r="AD246" s="21"/>
      <c r="AE246" s="5"/>
      <c r="AF246" s="5"/>
      <c r="AG246" s="5"/>
      <c r="AH246" s="5"/>
      <c r="AI246" s="5"/>
      <c r="AJ246" s="5"/>
      <c r="AK246" s="5"/>
    </row>
    <row r="247" spans="1:37" ht="32.25" thickBot="1">
      <c r="A247" s="22"/>
      <c r="B247" s="314"/>
      <c r="C247" s="320"/>
      <c r="D247" s="326"/>
      <c r="E247" s="309"/>
      <c r="F247" s="311"/>
      <c r="G247" s="11" t="s">
        <v>52</v>
      </c>
      <c r="H247" s="10" t="s">
        <v>53</v>
      </c>
      <c r="I247" s="309"/>
      <c r="J247" s="309"/>
      <c r="K247" s="11" t="s">
        <v>52</v>
      </c>
      <c r="L247" s="10" t="s">
        <v>53</v>
      </c>
      <c r="M247" s="309"/>
      <c r="N247" s="317"/>
      <c r="O247" s="21"/>
      <c r="P247" s="22"/>
      <c r="Q247" s="314"/>
      <c r="R247" s="320"/>
      <c r="S247" s="326"/>
      <c r="T247" s="309"/>
      <c r="U247" s="311"/>
      <c r="V247" s="11" t="s">
        <v>52</v>
      </c>
      <c r="W247" s="10" t="s">
        <v>53</v>
      </c>
      <c r="X247" s="309"/>
      <c r="Y247" s="309"/>
      <c r="Z247" s="11" t="s">
        <v>52</v>
      </c>
      <c r="AA247" s="10" t="s">
        <v>53</v>
      </c>
      <c r="AB247" s="309"/>
      <c r="AC247" s="314"/>
      <c r="AD247" s="21"/>
      <c r="AE247" s="5"/>
      <c r="AF247" s="5"/>
      <c r="AG247" s="5"/>
      <c r="AH247" s="5"/>
      <c r="AI247" s="5"/>
      <c r="AJ247" s="5"/>
      <c r="AK247" s="5"/>
    </row>
    <row r="248" spans="1:37" ht="12.75">
      <c r="A248" s="22"/>
      <c r="B248" s="211" t="s">
        <v>6</v>
      </c>
      <c r="C248" s="213" t="s">
        <v>7</v>
      </c>
      <c r="D248" s="60">
        <v>88</v>
      </c>
      <c r="E248" s="69">
        <v>97</v>
      </c>
      <c r="F248" s="89">
        <v>89</v>
      </c>
      <c r="G248" s="89">
        <f>F248-E248</f>
        <v>-8</v>
      </c>
      <c r="H248" s="258">
        <f>((F248/E248)*100)-100</f>
        <v>-8.24742268041237</v>
      </c>
      <c r="I248" s="89" t="s">
        <v>79</v>
      </c>
      <c r="J248" s="187">
        <v>97</v>
      </c>
      <c r="K248" s="187">
        <f>J248-E248</f>
        <v>0</v>
      </c>
      <c r="L248" s="180">
        <f>((J248/E248)-1)*100</f>
        <v>0</v>
      </c>
      <c r="M248" s="255" t="s">
        <v>78</v>
      </c>
      <c r="N248" s="211" t="s">
        <v>6</v>
      </c>
      <c r="O248" s="22"/>
      <c r="P248" s="22"/>
      <c r="Q248" s="211" t="s">
        <v>6</v>
      </c>
      <c r="R248" s="213" t="s">
        <v>7</v>
      </c>
      <c r="S248" s="66">
        <v>324</v>
      </c>
      <c r="T248" s="69">
        <v>356</v>
      </c>
      <c r="U248" s="186">
        <v>494</v>
      </c>
      <c r="V248" s="186">
        <f>U248-T248</f>
        <v>138</v>
      </c>
      <c r="W248" s="261">
        <f>((U248/T248)*100)-100</f>
        <v>38.76404494382021</v>
      </c>
      <c r="X248" s="76" t="s">
        <v>78</v>
      </c>
      <c r="Y248" s="187">
        <v>356</v>
      </c>
      <c r="Z248" s="187">
        <f>Y248-T248</f>
        <v>0</v>
      </c>
      <c r="AA248" s="180">
        <f>((Y248/T248)-1)*100</f>
        <v>0</v>
      </c>
      <c r="AB248" s="255" t="s">
        <v>78</v>
      </c>
      <c r="AC248" s="211" t="s">
        <v>6</v>
      </c>
      <c r="AD248" s="21"/>
      <c r="AE248" s="5"/>
      <c r="AF248" s="5"/>
      <c r="AG248" s="5"/>
      <c r="AH248" s="5"/>
      <c r="AI248" s="5"/>
      <c r="AJ248" s="5"/>
      <c r="AK248" s="5"/>
    </row>
    <row r="249" spans="1:37" ht="12.75">
      <c r="A249" s="22"/>
      <c r="B249" s="263" t="s">
        <v>4</v>
      </c>
      <c r="C249" s="217" t="s">
        <v>5</v>
      </c>
      <c r="D249" s="61">
        <v>40</v>
      </c>
      <c r="E249" s="154">
        <v>44</v>
      </c>
      <c r="F249" s="192">
        <v>200</v>
      </c>
      <c r="G249" s="76">
        <f>F249-E249</f>
        <v>156</v>
      </c>
      <c r="H249" s="259">
        <f>((F249/E249)*100)-100</f>
        <v>354.54545454545456</v>
      </c>
      <c r="I249" s="76" t="s">
        <v>78</v>
      </c>
      <c r="J249" s="151">
        <v>200</v>
      </c>
      <c r="K249" s="188">
        <f>J249-E249</f>
        <v>156</v>
      </c>
      <c r="L249" s="184">
        <f>((J249/E249)-1)*100</f>
        <v>354.54545454545456</v>
      </c>
      <c r="M249" s="255" t="s">
        <v>78</v>
      </c>
      <c r="N249" s="223" t="s">
        <v>2</v>
      </c>
      <c r="O249" s="22"/>
      <c r="P249" s="22"/>
      <c r="Q249" s="263" t="s">
        <v>4</v>
      </c>
      <c r="R249" s="217" t="s">
        <v>5</v>
      </c>
      <c r="S249" s="67">
        <v>200</v>
      </c>
      <c r="T249" s="154">
        <v>220</v>
      </c>
      <c r="U249" s="192">
        <v>700</v>
      </c>
      <c r="V249" s="76">
        <f>U249-T249</f>
        <v>480</v>
      </c>
      <c r="W249" s="259">
        <f>((U249/T249)*100)-100</f>
        <v>218.1818181818182</v>
      </c>
      <c r="X249" s="76" t="s">
        <v>78</v>
      </c>
      <c r="Y249" s="189">
        <v>700</v>
      </c>
      <c r="Z249" s="189">
        <f>Y249-T249</f>
        <v>480</v>
      </c>
      <c r="AA249" s="184">
        <f>((Y249/T249)-1)*100</f>
        <v>218.18181818181816</v>
      </c>
      <c r="AB249" s="255" t="s">
        <v>78</v>
      </c>
      <c r="AC249" s="223" t="s">
        <v>2</v>
      </c>
      <c r="AD249" s="21"/>
      <c r="AE249" s="5"/>
      <c r="AF249" s="5"/>
      <c r="AG249" s="5"/>
      <c r="AH249" s="5"/>
      <c r="AI249" s="5"/>
      <c r="AJ249" s="5"/>
      <c r="AK249" s="5"/>
    </row>
    <row r="250" spans="1:37" ht="13.5" thickBot="1">
      <c r="A250" s="22"/>
      <c r="B250" s="59" t="s">
        <v>18</v>
      </c>
      <c r="C250" s="204" t="s">
        <v>19</v>
      </c>
      <c r="D250" s="62">
        <v>10</v>
      </c>
      <c r="E250" s="194">
        <v>11</v>
      </c>
      <c r="F250" s="195">
        <v>15</v>
      </c>
      <c r="G250" s="133">
        <f>F250-E250</f>
        <v>4</v>
      </c>
      <c r="H250" s="260">
        <f>((F250/E250)*100)-100</f>
        <v>36.363636363636346</v>
      </c>
      <c r="I250" s="133" t="s">
        <v>78</v>
      </c>
      <c r="J250" s="190">
        <v>15</v>
      </c>
      <c r="K250" s="219">
        <f>J250-E250</f>
        <v>4</v>
      </c>
      <c r="L250" s="191">
        <f>((J250/E250)-1)*100</f>
        <v>36.36363636363635</v>
      </c>
      <c r="M250" s="276" t="s">
        <v>78</v>
      </c>
      <c r="N250" s="59" t="s">
        <v>18</v>
      </c>
      <c r="O250" s="22"/>
      <c r="P250" s="22"/>
      <c r="Q250" s="214" t="s">
        <v>18</v>
      </c>
      <c r="R250" s="204" t="s">
        <v>19</v>
      </c>
      <c r="S250" s="68">
        <v>150</v>
      </c>
      <c r="T250" s="194">
        <v>165</v>
      </c>
      <c r="U250" s="195">
        <v>190</v>
      </c>
      <c r="V250" s="133">
        <f>U250-T250</f>
        <v>25</v>
      </c>
      <c r="W250" s="260">
        <f>((U250/T250)*100)-100</f>
        <v>15.151515151515156</v>
      </c>
      <c r="X250" s="133" t="s">
        <v>78</v>
      </c>
      <c r="Y250" s="190">
        <v>190</v>
      </c>
      <c r="Z250" s="190">
        <f>Y250-T250</f>
        <v>25</v>
      </c>
      <c r="AA250" s="191">
        <f>((Y250/T250)-1)*100</f>
        <v>15.15151515151516</v>
      </c>
      <c r="AB250" s="276" t="s">
        <v>78</v>
      </c>
      <c r="AC250" s="59" t="s">
        <v>18</v>
      </c>
      <c r="AD250" s="21"/>
      <c r="AE250" s="5"/>
      <c r="AF250" s="5"/>
      <c r="AG250" s="5"/>
      <c r="AH250" s="5"/>
      <c r="AI250" s="5"/>
      <c r="AJ250" s="5"/>
      <c r="AK250" s="5"/>
    </row>
    <row r="251" spans="1:37" ht="5.25" customHeight="1">
      <c r="A251" s="22"/>
      <c r="B251" s="16"/>
      <c r="C251" s="16"/>
      <c r="D251" s="18"/>
      <c r="E251" s="19"/>
      <c r="F251" s="18"/>
      <c r="G251" s="19"/>
      <c r="H251" s="19"/>
      <c r="I251" s="17"/>
      <c r="J251" s="18"/>
      <c r="K251" s="18"/>
      <c r="L251" s="19"/>
      <c r="M251" s="19"/>
      <c r="N251" s="20"/>
      <c r="O251" s="21"/>
      <c r="P251" s="22"/>
      <c r="Q251" s="16"/>
      <c r="R251" s="16"/>
      <c r="S251" s="19"/>
      <c r="T251" s="19"/>
      <c r="U251" s="19"/>
      <c r="V251" s="19"/>
      <c r="W251" s="19"/>
      <c r="X251" s="17"/>
      <c r="Y251" s="18"/>
      <c r="Z251" s="18"/>
      <c r="AA251" s="19"/>
      <c r="AB251" s="20"/>
      <c r="AC251" s="20"/>
      <c r="AD251" s="21"/>
      <c r="AE251" s="5"/>
      <c r="AF251" s="5"/>
      <c r="AG251" s="5"/>
      <c r="AH251" s="5"/>
      <c r="AI251" s="5"/>
      <c r="AJ251" s="5"/>
      <c r="AK251" s="5"/>
    </row>
    <row r="252" spans="1:37" ht="15.75">
      <c r="A252" s="23"/>
      <c r="B252" s="9"/>
      <c r="C252" s="9"/>
      <c r="D252" s="14"/>
      <c r="E252" s="12"/>
      <c r="F252" s="14"/>
      <c r="G252" s="12"/>
      <c r="H252" s="12"/>
      <c r="I252" s="4"/>
      <c r="J252" s="14"/>
      <c r="K252" s="14"/>
      <c r="L252" s="12"/>
      <c r="M252" s="12"/>
      <c r="N252" s="34"/>
      <c r="O252" s="24"/>
      <c r="P252" s="23"/>
      <c r="Q252" s="9"/>
      <c r="R252" s="9"/>
      <c r="S252" s="12"/>
      <c r="T252" s="12"/>
      <c r="U252" s="12"/>
      <c r="V252" s="12"/>
      <c r="W252" s="12"/>
      <c r="X252" s="4"/>
      <c r="Y252" s="14"/>
      <c r="Z252" s="14"/>
      <c r="AA252" s="12"/>
      <c r="AB252" s="13"/>
      <c r="AC252" s="34"/>
      <c r="AD252" s="24"/>
      <c r="AE252" s="5"/>
      <c r="AF252" s="5"/>
      <c r="AG252" s="5"/>
      <c r="AH252" s="5"/>
      <c r="AI252" s="5"/>
      <c r="AJ252" s="5"/>
      <c r="AK252" s="5"/>
    </row>
    <row r="253" spans="1:37" ht="15.75">
      <c r="A253" s="23"/>
      <c r="B253" s="9"/>
      <c r="C253" s="9"/>
      <c r="D253" s="9"/>
      <c r="E253" s="9"/>
      <c r="F253" s="14"/>
      <c r="G253" s="12"/>
      <c r="H253" s="12"/>
      <c r="I253" s="4"/>
      <c r="J253" s="14"/>
      <c r="K253" s="14"/>
      <c r="L253" s="12"/>
      <c r="M253" s="12"/>
      <c r="N253" s="13"/>
      <c r="O253" s="24"/>
      <c r="P253" s="23"/>
      <c r="Q253" s="25"/>
      <c r="R253" s="9"/>
      <c r="S253" s="12"/>
      <c r="T253" s="12"/>
      <c r="U253" s="14"/>
      <c r="V253" s="12"/>
      <c r="W253" s="12"/>
      <c r="X253" s="4"/>
      <c r="Y253" s="14"/>
      <c r="Z253" s="14"/>
      <c r="AA253" s="12"/>
      <c r="AB253" s="13"/>
      <c r="AC253" s="13"/>
      <c r="AD253" s="24"/>
      <c r="AE253" s="5"/>
      <c r="AF253" s="5"/>
      <c r="AG253" s="5"/>
      <c r="AH253" s="5"/>
      <c r="AI253" s="5"/>
      <c r="AJ253" s="5"/>
      <c r="AK253" s="5"/>
    </row>
    <row r="254" spans="1:37" ht="15.75">
      <c r="A254" s="23"/>
      <c r="B254" s="9"/>
      <c r="C254" s="9"/>
      <c r="D254" s="9"/>
      <c r="E254" s="9"/>
      <c r="F254" s="14"/>
      <c r="G254" s="12"/>
      <c r="H254" s="12"/>
      <c r="I254" s="4"/>
      <c r="J254" s="14"/>
      <c r="K254" s="14"/>
      <c r="L254" s="12"/>
      <c r="M254" s="212"/>
      <c r="N254" s="13"/>
      <c r="O254" s="24"/>
      <c r="P254" s="23"/>
      <c r="Q254" s="25"/>
      <c r="R254" s="9"/>
      <c r="S254" s="12"/>
      <c r="T254" s="12"/>
      <c r="U254" s="14"/>
      <c r="V254" s="12"/>
      <c r="W254" s="12"/>
      <c r="X254" s="4"/>
      <c r="Y254" s="14"/>
      <c r="Z254" s="14"/>
      <c r="AA254" s="12"/>
      <c r="AB254" s="13"/>
      <c r="AC254" s="13"/>
      <c r="AD254" s="24"/>
      <c r="AE254" s="5"/>
      <c r="AF254" s="5"/>
      <c r="AG254" s="5"/>
      <c r="AH254" s="5"/>
      <c r="AI254" s="5"/>
      <c r="AJ254" s="5"/>
      <c r="AK254" s="5"/>
    </row>
    <row r="255" spans="1:37" ht="15.75">
      <c r="A255" s="23"/>
      <c r="B255" s="9"/>
      <c r="C255" s="9"/>
      <c r="D255" s="9"/>
      <c r="E255" s="9"/>
      <c r="F255" s="14"/>
      <c r="G255" s="12"/>
      <c r="H255" s="12"/>
      <c r="I255" s="4"/>
      <c r="J255" s="14"/>
      <c r="K255" s="14"/>
      <c r="L255" s="12"/>
      <c r="M255" s="12"/>
      <c r="N255" s="13"/>
      <c r="O255" s="24"/>
      <c r="P255" s="23"/>
      <c r="Q255" s="25"/>
      <c r="R255" s="9"/>
      <c r="S255" s="12"/>
      <c r="T255" s="12"/>
      <c r="U255" s="14"/>
      <c r="V255" s="12"/>
      <c r="W255" s="12"/>
      <c r="X255" s="4"/>
      <c r="Y255" s="14"/>
      <c r="Z255" s="14"/>
      <c r="AA255" s="12"/>
      <c r="AB255" s="13"/>
      <c r="AC255" s="13"/>
      <c r="AD255" s="24"/>
      <c r="AE255" s="5"/>
      <c r="AF255" s="5"/>
      <c r="AG255" s="5"/>
      <c r="AH255" s="5"/>
      <c r="AI255" s="5"/>
      <c r="AJ255" s="5"/>
      <c r="AK255" s="5"/>
    </row>
    <row r="256" spans="1:37" ht="15.75">
      <c r="A256" s="23"/>
      <c r="B256" s="9"/>
      <c r="C256" s="9"/>
      <c r="D256" s="9"/>
      <c r="E256" s="9"/>
      <c r="F256" s="14"/>
      <c r="G256" s="12"/>
      <c r="H256" s="12"/>
      <c r="I256" s="4"/>
      <c r="J256" s="14"/>
      <c r="K256" s="14"/>
      <c r="L256" s="12"/>
      <c r="M256" s="12"/>
      <c r="N256" s="13"/>
      <c r="O256" s="24"/>
      <c r="P256" s="23"/>
      <c r="Q256" s="25"/>
      <c r="R256" s="9"/>
      <c r="S256" s="12"/>
      <c r="T256" s="12"/>
      <c r="U256" s="14"/>
      <c r="V256" s="12"/>
      <c r="W256" s="12"/>
      <c r="X256" s="4"/>
      <c r="Y256" s="14"/>
      <c r="Z256" s="14"/>
      <c r="AA256" s="12"/>
      <c r="AB256" s="13"/>
      <c r="AC256" s="13"/>
      <c r="AD256" s="24"/>
      <c r="AE256" s="5"/>
      <c r="AF256" s="5"/>
      <c r="AG256" s="5"/>
      <c r="AH256" s="5"/>
      <c r="AI256" s="5"/>
      <c r="AJ256" s="5"/>
      <c r="AK256" s="5"/>
    </row>
    <row r="257" spans="1:37" ht="15.75">
      <c r="A257" s="23"/>
      <c r="B257" s="9"/>
      <c r="C257" s="9"/>
      <c r="D257" s="9"/>
      <c r="E257" s="9"/>
      <c r="F257" s="14"/>
      <c r="G257" s="12"/>
      <c r="H257" s="12"/>
      <c r="I257" s="4"/>
      <c r="J257" s="14"/>
      <c r="K257" s="14"/>
      <c r="L257" s="12"/>
      <c r="M257" s="12"/>
      <c r="N257" s="13"/>
      <c r="O257" s="24"/>
      <c r="P257" s="23"/>
      <c r="Q257" s="25"/>
      <c r="R257" s="9"/>
      <c r="S257" s="12"/>
      <c r="T257" s="12"/>
      <c r="U257" s="14"/>
      <c r="V257" s="12"/>
      <c r="W257" s="12"/>
      <c r="X257" s="4"/>
      <c r="Y257" s="14"/>
      <c r="Z257" s="14"/>
      <c r="AA257" s="12"/>
      <c r="AB257" s="13"/>
      <c r="AC257" s="13"/>
      <c r="AD257" s="24"/>
      <c r="AE257" s="79"/>
      <c r="AF257" s="80"/>
      <c r="AG257" s="80"/>
      <c r="AH257" s="80"/>
      <c r="AI257" s="5"/>
      <c r="AJ257" s="5"/>
      <c r="AK257" s="5"/>
    </row>
    <row r="258" spans="1:37" ht="15.75">
      <c r="A258" s="23"/>
      <c r="B258" s="9"/>
      <c r="C258" s="9"/>
      <c r="D258" s="9"/>
      <c r="E258" s="9"/>
      <c r="F258" s="14"/>
      <c r="G258" s="12"/>
      <c r="H258" s="12"/>
      <c r="I258" s="4"/>
      <c r="J258" s="14"/>
      <c r="K258" s="14"/>
      <c r="L258" s="12"/>
      <c r="M258" s="12"/>
      <c r="N258" s="13"/>
      <c r="O258" s="24"/>
      <c r="P258" s="23"/>
      <c r="Q258" s="25"/>
      <c r="R258" s="9"/>
      <c r="S258" s="12"/>
      <c r="T258" s="12"/>
      <c r="U258" s="14"/>
      <c r="V258" s="12"/>
      <c r="W258" s="12"/>
      <c r="X258" s="4"/>
      <c r="Y258" s="14"/>
      <c r="Z258" s="14"/>
      <c r="AA258" s="12"/>
      <c r="AB258" s="13"/>
      <c r="AC258" s="13"/>
      <c r="AD258" s="24"/>
      <c r="AE258" s="83"/>
      <c r="AF258" s="83"/>
      <c r="AG258" s="83"/>
      <c r="AH258" s="83"/>
      <c r="AI258" s="5"/>
      <c r="AJ258" s="5"/>
      <c r="AK258" s="5"/>
    </row>
    <row r="259" spans="1:37" ht="15.75">
      <c r="A259" s="23"/>
      <c r="B259" s="9"/>
      <c r="C259" s="9"/>
      <c r="D259" s="9"/>
      <c r="E259" s="9"/>
      <c r="F259" s="14"/>
      <c r="G259" s="12"/>
      <c r="H259" s="12"/>
      <c r="I259" s="4"/>
      <c r="J259" s="14"/>
      <c r="K259" s="14"/>
      <c r="L259" s="12"/>
      <c r="M259" s="12"/>
      <c r="N259" s="13"/>
      <c r="O259" s="24"/>
      <c r="P259" s="23"/>
      <c r="Q259" s="25"/>
      <c r="R259" s="9"/>
      <c r="S259" s="12"/>
      <c r="T259" s="12"/>
      <c r="U259" s="14"/>
      <c r="V259" s="12"/>
      <c r="W259" s="12"/>
      <c r="X259" s="4"/>
      <c r="Y259" s="14"/>
      <c r="Z259" s="14"/>
      <c r="AA259" s="12"/>
      <c r="AB259" s="13"/>
      <c r="AC259" s="13"/>
      <c r="AD259" s="24"/>
      <c r="AE259" s="83"/>
      <c r="AF259" s="83"/>
      <c r="AG259" s="83"/>
      <c r="AH259" s="83"/>
      <c r="AI259" s="5"/>
      <c r="AJ259" s="5"/>
      <c r="AK259" s="5"/>
    </row>
    <row r="260" spans="1:37" ht="15.75">
      <c r="A260" s="23"/>
      <c r="B260" s="9"/>
      <c r="C260" s="9"/>
      <c r="D260" s="9"/>
      <c r="E260" s="9"/>
      <c r="F260" s="14"/>
      <c r="G260" s="12"/>
      <c r="H260" s="12"/>
      <c r="I260" s="4"/>
      <c r="J260" s="14"/>
      <c r="K260" s="14"/>
      <c r="L260" s="12"/>
      <c r="M260" s="12"/>
      <c r="N260" s="13"/>
      <c r="O260" s="24"/>
      <c r="P260" s="23"/>
      <c r="Q260" s="25"/>
      <c r="R260" s="9"/>
      <c r="S260" s="12"/>
      <c r="T260" s="12"/>
      <c r="U260" s="14"/>
      <c r="V260" s="12"/>
      <c r="W260" s="12"/>
      <c r="X260" s="4"/>
      <c r="Y260" s="14"/>
      <c r="Z260" s="14"/>
      <c r="AA260" s="12"/>
      <c r="AB260" s="13"/>
      <c r="AC260" s="13"/>
      <c r="AD260" s="24"/>
      <c r="AE260" s="83"/>
      <c r="AF260" s="83"/>
      <c r="AG260" s="83"/>
      <c r="AH260" s="83"/>
      <c r="AI260" s="5"/>
      <c r="AJ260" s="5"/>
      <c r="AK260" s="5"/>
    </row>
    <row r="261" spans="1:37" ht="15.75">
      <c r="A261" s="23"/>
      <c r="B261" s="9"/>
      <c r="C261" s="9"/>
      <c r="D261" s="9"/>
      <c r="E261" s="9"/>
      <c r="F261" s="14"/>
      <c r="G261" s="12"/>
      <c r="H261" s="12"/>
      <c r="I261" s="4"/>
      <c r="J261" s="14"/>
      <c r="K261" s="14"/>
      <c r="L261" s="12"/>
      <c r="M261" s="12"/>
      <c r="N261" s="13"/>
      <c r="O261" s="24"/>
      <c r="P261" s="23"/>
      <c r="Q261" s="25"/>
      <c r="R261" s="9"/>
      <c r="S261" s="12"/>
      <c r="T261" s="12"/>
      <c r="U261" s="14"/>
      <c r="V261" s="12"/>
      <c r="W261" s="12"/>
      <c r="X261" s="4"/>
      <c r="Y261" s="14"/>
      <c r="Z261" s="14"/>
      <c r="AA261" s="12"/>
      <c r="AB261" s="13"/>
      <c r="AC261" s="13"/>
      <c r="AD261" s="24"/>
      <c r="AE261" s="83"/>
      <c r="AF261" s="83"/>
      <c r="AG261" s="83"/>
      <c r="AH261" s="83"/>
      <c r="AI261" s="5"/>
      <c r="AJ261" s="5"/>
      <c r="AK261" s="5"/>
    </row>
    <row r="262" spans="1:37" ht="15.75">
      <c r="A262" s="23"/>
      <c r="B262" s="9"/>
      <c r="C262" s="9"/>
      <c r="D262" s="9"/>
      <c r="E262" s="9"/>
      <c r="F262" s="14"/>
      <c r="G262" s="12"/>
      <c r="H262" s="12"/>
      <c r="I262" s="4"/>
      <c r="J262" s="14"/>
      <c r="K262" s="14"/>
      <c r="L262" s="12"/>
      <c r="M262" s="12"/>
      <c r="N262" s="13"/>
      <c r="O262" s="24"/>
      <c r="P262" s="23"/>
      <c r="Q262" s="25"/>
      <c r="R262" s="9"/>
      <c r="S262" s="12"/>
      <c r="T262" s="12"/>
      <c r="U262" s="14"/>
      <c r="V262" s="12"/>
      <c r="W262" s="12"/>
      <c r="X262" s="4"/>
      <c r="Y262" s="14"/>
      <c r="Z262" s="14"/>
      <c r="AA262" s="12"/>
      <c r="AB262" s="13"/>
      <c r="AC262" s="13"/>
      <c r="AD262" s="24"/>
      <c r="AE262" s="83"/>
      <c r="AF262" s="83"/>
      <c r="AG262" s="83"/>
      <c r="AH262" s="83"/>
      <c r="AI262" s="5"/>
      <c r="AJ262" s="5"/>
      <c r="AK262" s="5"/>
    </row>
    <row r="263" spans="1:37" ht="15.75">
      <c r="A263" s="23"/>
      <c r="B263" s="9"/>
      <c r="C263" s="9"/>
      <c r="D263" s="9"/>
      <c r="E263" s="9"/>
      <c r="F263" s="14"/>
      <c r="G263" s="12"/>
      <c r="H263" s="12"/>
      <c r="I263" s="4"/>
      <c r="J263" s="14"/>
      <c r="K263" s="14"/>
      <c r="L263" s="12"/>
      <c r="M263" s="12"/>
      <c r="N263" s="13"/>
      <c r="O263" s="24"/>
      <c r="P263" s="23"/>
      <c r="Q263" s="25"/>
      <c r="R263" s="9"/>
      <c r="S263" s="12"/>
      <c r="T263" s="12"/>
      <c r="U263" s="14"/>
      <c r="V263" s="12"/>
      <c r="W263" s="12"/>
      <c r="X263" s="4"/>
      <c r="Y263" s="14"/>
      <c r="Z263" s="14"/>
      <c r="AA263" s="12"/>
      <c r="AB263" s="13"/>
      <c r="AC263" s="13"/>
      <c r="AD263" s="24"/>
      <c r="AE263" s="83"/>
      <c r="AF263" s="83"/>
      <c r="AG263" s="83"/>
      <c r="AH263" s="83"/>
      <c r="AI263" s="5"/>
      <c r="AJ263" s="5"/>
      <c r="AK263" s="5"/>
    </row>
    <row r="264" spans="1:37" ht="15.75">
      <c r="A264" s="23"/>
      <c r="B264" s="9"/>
      <c r="C264" s="9"/>
      <c r="D264" s="9"/>
      <c r="E264" s="9"/>
      <c r="F264" s="14"/>
      <c r="G264" s="12"/>
      <c r="H264" s="12"/>
      <c r="I264" s="4"/>
      <c r="J264" s="14"/>
      <c r="K264" s="14"/>
      <c r="L264" s="12"/>
      <c r="M264" s="12"/>
      <c r="N264" s="13"/>
      <c r="O264" s="24"/>
      <c r="P264" s="23"/>
      <c r="Q264" s="25"/>
      <c r="R264" s="9"/>
      <c r="S264" s="12"/>
      <c r="T264" s="12"/>
      <c r="U264" s="14"/>
      <c r="V264" s="12"/>
      <c r="W264" s="12"/>
      <c r="X264" s="4"/>
      <c r="Y264" s="14"/>
      <c r="Z264" s="14"/>
      <c r="AA264" s="12"/>
      <c r="AB264" s="13"/>
      <c r="AC264" s="13"/>
      <c r="AD264" s="24"/>
      <c r="AE264" s="5"/>
      <c r="AF264" s="5"/>
      <c r="AG264" s="5"/>
      <c r="AH264" s="5"/>
      <c r="AI264" s="5"/>
      <c r="AJ264" s="5"/>
      <c r="AK264" s="5"/>
    </row>
    <row r="265" spans="1:37" ht="15.75">
      <c r="A265" s="23"/>
      <c r="B265" s="9"/>
      <c r="C265" s="9"/>
      <c r="D265" s="9"/>
      <c r="E265" s="9"/>
      <c r="F265" s="14"/>
      <c r="G265" s="12"/>
      <c r="H265" s="12"/>
      <c r="I265" s="4"/>
      <c r="J265" s="14"/>
      <c r="K265" s="14"/>
      <c r="L265" s="12"/>
      <c r="M265" s="12"/>
      <c r="N265" s="13"/>
      <c r="O265" s="24"/>
      <c r="P265" s="23"/>
      <c r="Q265" s="25"/>
      <c r="R265" s="9"/>
      <c r="S265" s="12"/>
      <c r="T265" s="12"/>
      <c r="U265" s="14"/>
      <c r="V265" s="12"/>
      <c r="W265" s="12"/>
      <c r="X265" s="4"/>
      <c r="Y265" s="14"/>
      <c r="Z265" s="14"/>
      <c r="AA265" s="12"/>
      <c r="AB265" s="13"/>
      <c r="AC265" s="13"/>
      <c r="AD265" s="24"/>
      <c r="AE265" s="84"/>
      <c r="AF265" s="84"/>
      <c r="AG265" s="84"/>
      <c r="AH265" s="84"/>
      <c r="AI265" s="5"/>
      <c r="AJ265" s="5"/>
      <c r="AK265" s="5"/>
    </row>
    <row r="266" spans="1:37" ht="15.75">
      <c r="A266" s="23"/>
      <c r="B266" s="9"/>
      <c r="C266" s="9"/>
      <c r="D266" s="9"/>
      <c r="E266" s="9"/>
      <c r="F266" s="14"/>
      <c r="G266" s="12"/>
      <c r="H266" s="12"/>
      <c r="I266" s="4"/>
      <c r="J266" s="14"/>
      <c r="K266" s="14"/>
      <c r="L266" s="12"/>
      <c r="M266" s="12"/>
      <c r="N266" s="13"/>
      <c r="O266" s="24"/>
      <c r="P266" s="23"/>
      <c r="Q266" s="25"/>
      <c r="R266" s="9"/>
      <c r="S266" s="12"/>
      <c r="T266" s="12"/>
      <c r="U266" s="14"/>
      <c r="V266" s="12"/>
      <c r="W266" s="12"/>
      <c r="X266" s="4"/>
      <c r="Y266" s="14"/>
      <c r="Z266" s="14"/>
      <c r="AA266" s="12"/>
      <c r="AB266" s="13"/>
      <c r="AC266" s="13"/>
      <c r="AD266" s="24"/>
      <c r="AE266" s="84"/>
      <c r="AF266" s="84"/>
      <c r="AG266" s="84"/>
      <c r="AH266" s="84"/>
      <c r="AI266" s="5"/>
      <c r="AJ266" s="5"/>
      <c r="AK266" s="5"/>
    </row>
    <row r="267" spans="1:37" ht="15.75">
      <c r="A267" s="23"/>
      <c r="B267" s="9"/>
      <c r="C267" s="9"/>
      <c r="D267" s="9"/>
      <c r="E267" s="9"/>
      <c r="F267" s="14"/>
      <c r="G267" s="12"/>
      <c r="H267" s="12"/>
      <c r="I267" s="4"/>
      <c r="J267" s="14"/>
      <c r="K267" s="14"/>
      <c r="L267" s="12"/>
      <c r="M267" s="12"/>
      <c r="N267" s="13"/>
      <c r="O267" s="24"/>
      <c r="P267" s="23"/>
      <c r="Q267" s="25"/>
      <c r="R267" s="9"/>
      <c r="S267" s="12"/>
      <c r="T267" s="12"/>
      <c r="U267" s="14"/>
      <c r="V267" s="12"/>
      <c r="W267" s="12"/>
      <c r="X267" s="4"/>
      <c r="Y267" s="14"/>
      <c r="Z267" s="14"/>
      <c r="AA267" s="12"/>
      <c r="AB267" s="13"/>
      <c r="AC267" s="13"/>
      <c r="AD267" s="24"/>
      <c r="AE267" s="79"/>
      <c r="AF267" s="80"/>
      <c r="AG267" s="80"/>
      <c r="AH267" s="80"/>
      <c r="AI267" s="5"/>
      <c r="AJ267" s="5"/>
      <c r="AK267" s="5"/>
    </row>
    <row r="268" spans="1:37" ht="15.75">
      <c r="A268" s="23"/>
      <c r="B268" s="9"/>
      <c r="C268" s="9"/>
      <c r="D268" s="9"/>
      <c r="E268" s="9"/>
      <c r="F268" s="14"/>
      <c r="G268" s="12"/>
      <c r="H268" s="12"/>
      <c r="I268" s="4"/>
      <c r="J268" s="14"/>
      <c r="K268" s="14"/>
      <c r="L268" s="12"/>
      <c r="M268" s="12"/>
      <c r="N268" s="13"/>
      <c r="O268" s="24"/>
      <c r="P268" s="23"/>
      <c r="Q268" s="25"/>
      <c r="R268" s="9"/>
      <c r="S268" s="12"/>
      <c r="T268" s="12"/>
      <c r="U268" s="14"/>
      <c r="V268" s="12"/>
      <c r="W268" s="12"/>
      <c r="X268" s="4"/>
      <c r="Y268" s="14"/>
      <c r="Z268" s="14"/>
      <c r="AA268" s="12"/>
      <c r="AB268" s="13"/>
      <c r="AC268" s="13"/>
      <c r="AD268" s="24"/>
      <c r="AE268" s="78"/>
      <c r="AF268" s="82"/>
      <c r="AG268" s="82"/>
      <c r="AH268" s="82"/>
      <c r="AI268" s="5"/>
      <c r="AJ268" s="5"/>
      <c r="AK268" s="5"/>
    </row>
    <row r="269" spans="1:37" ht="15.75">
      <c r="A269" s="23"/>
      <c r="B269" s="9"/>
      <c r="C269" s="9"/>
      <c r="D269" s="9"/>
      <c r="E269" s="9"/>
      <c r="F269" s="14"/>
      <c r="G269" s="12"/>
      <c r="H269" s="12"/>
      <c r="I269" s="4"/>
      <c r="J269" s="14"/>
      <c r="K269" s="14"/>
      <c r="L269" s="12"/>
      <c r="M269" s="12"/>
      <c r="N269" s="13"/>
      <c r="O269" s="24"/>
      <c r="P269" s="23"/>
      <c r="Q269" s="25"/>
      <c r="R269" s="9"/>
      <c r="S269" s="12"/>
      <c r="T269" s="12"/>
      <c r="U269" s="14"/>
      <c r="V269" s="12"/>
      <c r="W269" s="12"/>
      <c r="X269" s="4"/>
      <c r="Y269" s="14"/>
      <c r="Z269" s="14"/>
      <c r="AA269" s="12"/>
      <c r="AB269" s="13"/>
      <c r="AC269" s="13"/>
      <c r="AD269" s="24"/>
      <c r="AE269" s="83"/>
      <c r="AF269" s="83"/>
      <c r="AG269" s="83"/>
      <c r="AH269" s="83"/>
      <c r="AI269" s="5"/>
      <c r="AJ269" s="5"/>
      <c r="AK269" s="5"/>
    </row>
    <row r="270" spans="1:37" ht="15.75">
      <c r="A270" s="23"/>
      <c r="B270" s="332" t="s">
        <v>117</v>
      </c>
      <c r="C270" s="332"/>
      <c r="D270" s="333"/>
      <c r="E270" s="333"/>
      <c r="F270" s="333"/>
      <c r="G270" s="12"/>
      <c r="H270" s="12"/>
      <c r="I270" s="4"/>
      <c r="J270" s="14"/>
      <c r="K270" s="14"/>
      <c r="L270" s="12"/>
      <c r="M270" s="12"/>
      <c r="N270" s="34">
        <v>9</v>
      </c>
      <c r="O270" s="24"/>
      <c r="P270" s="23"/>
      <c r="Q270" s="25"/>
      <c r="R270" s="9"/>
      <c r="S270" s="12"/>
      <c r="T270" s="12"/>
      <c r="U270" s="14"/>
      <c r="V270" s="12"/>
      <c r="W270" s="12"/>
      <c r="X270" s="4"/>
      <c r="Y270" s="14"/>
      <c r="Z270" s="14"/>
      <c r="AA270" s="12"/>
      <c r="AB270" s="13"/>
      <c r="AC270" s="34">
        <v>10</v>
      </c>
      <c r="AD270" s="24"/>
      <c r="AE270" s="83"/>
      <c r="AF270" s="83"/>
      <c r="AG270" s="83"/>
      <c r="AH270" s="85"/>
      <c r="AI270" s="5"/>
      <c r="AJ270" s="5"/>
      <c r="AK270" s="5"/>
    </row>
    <row r="271" spans="31:37" ht="15">
      <c r="AE271" s="83"/>
      <c r="AF271" s="83"/>
      <c r="AG271" s="83"/>
      <c r="AH271" s="83"/>
      <c r="AI271" s="5"/>
      <c r="AJ271" s="5"/>
      <c r="AK271" s="5"/>
    </row>
    <row r="272" spans="31:37" ht="15">
      <c r="AE272" s="85"/>
      <c r="AF272" s="83"/>
      <c r="AG272" s="83"/>
      <c r="AH272" s="83"/>
      <c r="AI272" s="5"/>
      <c r="AJ272" s="5"/>
      <c r="AK272" s="5"/>
    </row>
    <row r="273" spans="31:37" ht="15">
      <c r="AE273" s="83"/>
      <c r="AF273" s="83"/>
      <c r="AG273" s="83"/>
      <c r="AH273" s="83"/>
      <c r="AI273" s="5"/>
      <c r="AJ273" s="5"/>
      <c r="AK273" s="5"/>
    </row>
    <row r="274" spans="31:37" ht="15">
      <c r="AE274" s="83"/>
      <c r="AF274" s="83"/>
      <c r="AG274" s="83"/>
      <c r="AH274" s="83"/>
      <c r="AI274" s="5"/>
      <c r="AJ274" s="5"/>
      <c r="AK274" s="5"/>
    </row>
    <row r="275" spans="31:37" ht="15">
      <c r="AE275" s="85"/>
      <c r="AF275" s="85"/>
      <c r="AG275" s="83"/>
      <c r="AH275" s="85"/>
      <c r="AI275" s="5"/>
      <c r="AJ275" s="5"/>
      <c r="AK275" s="5"/>
    </row>
    <row r="276" spans="31:37" ht="15">
      <c r="AE276" s="83"/>
      <c r="AF276" s="83"/>
      <c r="AG276" s="83"/>
      <c r="AH276" s="83"/>
      <c r="AI276" s="5"/>
      <c r="AJ276" s="5"/>
      <c r="AK276" s="5"/>
    </row>
    <row r="277" spans="31:37" ht="15">
      <c r="AE277" s="83"/>
      <c r="AF277" s="83"/>
      <c r="AG277" s="83"/>
      <c r="AH277" s="85"/>
      <c r="AI277" s="5"/>
      <c r="AJ277" s="5"/>
      <c r="AK277" s="5"/>
    </row>
    <row r="278" spans="31:37" ht="12.75">
      <c r="AE278" s="87"/>
      <c r="AF278" s="86"/>
      <c r="AG278" s="86"/>
      <c r="AH278" s="86"/>
      <c r="AI278" s="5"/>
      <c r="AJ278" s="5"/>
      <c r="AK278" s="5"/>
    </row>
    <row r="279" spans="31:37" ht="15">
      <c r="AE279" s="84"/>
      <c r="AF279" s="84"/>
      <c r="AG279" s="84"/>
      <c r="AH279" s="84"/>
      <c r="AI279" s="5"/>
      <c r="AJ279" s="5"/>
      <c r="AK279" s="5"/>
    </row>
    <row r="280" spans="31:37" ht="15">
      <c r="AE280" s="84"/>
      <c r="AF280" s="84"/>
      <c r="AG280" s="84"/>
      <c r="AH280" s="84"/>
      <c r="AI280" s="5"/>
      <c r="AJ280" s="5"/>
      <c r="AK280" s="5"/>
    </row>
    <row r="281" spans="31:37" ht="15.75">
      <c r="AE281" s="79"/>
      <c r="AF281" s="80"/>
      <c r="AG281" s="80"/>
      <c r="AH281" s="80"/>
      <c r="AI281" s="5"/>
      <c r="AJ281" s="5"/>
      <c r="AK281" s="5"/>
    </row>
    <row r="282" spans="31:37" ht="15.75">
      <c r="AE282" s="78"/>
      <c r="AF282" s="82"/>
      <c r="AG282" s="82"/>
      <c r="AH282" s="82"/>
      <c r="AI282" s="5"/>
      <c r="AJ282" s="5"/>
      <c r="AK282" s="5"/>
    </row>
    <row r="283" spans="31:37" ht="15">
      <c r="AE283" s="83"/>
      <c r="AF283" s="83"/>
      <c r="AG283" s="85"/>
      <c r="AH283" s="83"/>
      <c r="AI283" s="5"/>
      <c r="AJ283" s="5"/>
      <c r="AK283" s="5"/>
    </row>
    <row r="284" spans="31:37" ht="15">
      <c r="AE284" s="83"/>
      <c r="AF284" s="83"/>
      <c r="AG284" s="83"/>
      <c r="AH284" s="83"/>
      <c r="AI284" s="5"/>
      <c r="AJ284" s="5"/>
      <c r="AK284" s="5"/>
    </row>
    <row r="285" spans="31:37" ht="15">
      <c r="AE285" s="83"/>
      <c r="AF285" s="83"/>
      <c r="AG285" s="83"/>
      <c r="AH285" s="83"/>
      <c r="AI285" s="5"/>
      <c r="AJ285" s="5"/>
      <c r="AK285" s="5"/>
    </row>
    <row r="286" spans="31:37" ht="12.75">
      <c r="AE286" s="5"/>
      <c r="AF286" s="5"/>
      <c r="AG286" s="87"/>
      <c r="AH286" s="5"/>
      <c r="AI286" s="5"/>
      <c r="AJ286" s="5"/>
      <c r="AK286" s="5"/>
    </row>
    <row r="287" spans="31:37" ht="12.75">
      <c r="AE287" s="5"/>
      <c r="AF287" s="5"/>
      <c r="AG287" s="5"/>
      <c r="AH287" s="5"/>
      <c r="AI287" s="5"/>
      <c r="AJ287" s="5"/>
      <c r="AK287" s="5"/>
    </row>
    <row r="288" spans="31:37" ht="12.75">
      <c r="AE288" s="5"/>
      <c r="AF288" s="5"/>
      <c r="AG288" s="5"/>
      <c r="AH288" s="5"/>
      <c r="AI288" s="5"/>
      <c r="AJ288" s="5"/>
      <c r="AK288" s="5"/>
    </row>
    <row r="289" spans="31:37" ht="12.75">
      <c r="AE289" s="5"/>
      <c r="AF289" s="5"/>
      <c r="AG289" s="5"/>
      <c r="AH289" s="5"/>
      <c r="AI289" s="5"/>
      <c r="AJ289" s="5"/>
      <c r="AK289" s="5"/>
    </row>
    <row r="290" spans="31:37" ht="15">
      <c r="AE290" s="84"/>
      <c r="AF290" s="84"/>
      <c r="AG290" s="84"/>
      <c r="AH290" s="84"/>
      <c r="AI290" s="5"/>
      <c r="AJ290" s="5"/>
      <c r="AK290" s="5"/>
    </row>
    <row r="291" spans="31:37" ht="15">
      <c r="AE291" s="84"/>
      <c r="AF291" s="84"/>
      <c r="AG291" s="84"/>
      <c r="AH291" s="84"/>
      <c r="AI291" s="5"/>
      <c r="AJ291" s="5"/>
      <c r="AK291" s="5"/>
    </row>
    <row r="292" spans="31:37" ht="15.75">
      <c r="AE292" s="79"/>
      <c r="AF292" s="80"/>
      <c r="AG292" s="80"/>
      <c r="AH292" s="80"/>
      <c r="AI292" s="5"/>
      <c r="AJ292" s="5"/>
      <c r="AK292" s="5"/>
    </row>
    <row r="293" spans="31:37" ht="15.75">
      <c r="AE293" s="78"/>
      <c r="AF293" s="82"/>
      <c r="AG293" s="82"/>
      <c r="AH293" s="82"/>
      <c r="AI293" s="5"/>
      <c r="AJ293" s="5"/>
      <c r="AK293" s="5"/>
    </row>
    <row r="294" spans="31:37" ht="15">
      <c r="AE294" s="83"/>
      <c r="AF294" s="83"/>
      <c r="AG294" s="83"/>
      <c r="AH294" s="83"/>
      <c r="AI294" s="5"/>
      <c r="AJ294" s="5"/>
      <c r="AK294" s="5"/>
    </row>
    <row r="295" spans="31:37" ht="15">
      <c r="AE295" s="83"/>
      <c r="AF295" s="83"/>
      <c r="AG295" s="83"/>
      <c r="AH295" s="83"/>
      <c r="AI295" s="5"/>
      <c r="AJ295" s="5"/>
      <c r="AK295" s="5"/>
    </row>
    <row r="296" spans="31:37" ht="15">
      <c r="AE296" s="83"/>
      <c r="AF296" s="83"/>
      <c r="AG296" s="83"/>
      <c r="AH296" s="83"/>
      <c r="AI296" s="5"/>
      <c r="AJ296" s="5"/>
      <c r="AK296" s="5"/>
    </row>
    <row r="297" spans="31:37" ht="15">
      <c r="AE297" s="83"/>
      <c r="AF297" s="83"/>
      <c r="AG297" s="85"/>
      <c r="AH297" s="83"/>
      <c r="AI297" s="5"/>
      <c r="AJ297" s="5"/>
      <c r="AK297" s="5"/>
    </row>
    <row r="298" spans="31:37" ht="12.75">
      <c r="AE298" s="5"/>
      <c r="AF298" s="5"/>
      <c r="AG298" s="87"/>
      <c r="AH298" s="5"/>
      <c r="AI298" s="5"/>
      <c r="AJ298" s="5"/>
      <c r="AK298" s="5"/>
    </row>
    <row r="299" spans="31:37" ht="15">
      <c r="AE299" s="84"/>
      <c r="AF299" s="84"/>
      <c r="AG299" s="84"/>
      <c r="AH299" s="84"/>
      <c r="AI299" s="5"/>
      <c r="AJ299" s="5"/>
      <c r="AK299" s="5"/>
    </row>
    <row r="300" spans="31:37" ht="15">
      <c r="AE300" s="84"/>
      <c r="AF300" s="84"/>
      <c r="AG300" s="84"/>
      <c r="AH300" s="84"/>
      <c r="AI300" s="5"/>
      <c r="AJ300" s="5"/>
      <c r="AK300" s="5"/>
    </row>
    <row r="301" spans="31:37" ht="15.75">
      <c r="AE301" s="79"/>
      <c r="AF301" s="80"/>
      <c r="AG301" s="80"/>
      <c r="AH301" s="80"/>
      <c r="AI301" s="5"/>
      <c r="AJ301" s="5"/>
      <c r="AK301" s="5"/>
    </row>
    <row r="302" spans="31:37" ht="15.75">
      <c r="AE302" s="78"/>
      <c r="AF302" s="82"/>
      <c r="AG302" s="82"/>
      <c r="AH302" s="82"/>
      <c r="AI302" s="5"/>
      <c r="AJ302" s="5"/>
      <c r="AK302" s="5"/>
    </row>
    <row r="303" spans="31:37" ht="15">
      <c r="AE303" s="83"/>
      <c r="AF303" s="83"/>
      <c r="AG303" s="83"/>
      <c r="AH303" s="83"/>
      <c r="AI303" s="5"/>
      <c r="AJ303" s="5"/>
      <c r="AK303" s="5"/>
    </row>
    <row r="304" spans="31:37" ht="15">
      <c r="AE304" s="83"/>
      <c r="AF304" s="83"/>
      <c r="AG304" s="83"/>
      <c r="AH304" s="83"/>
      <c r="AI304" s="5"/>
      <c r="AJ304" s="5"/>
      <c r="AK304" s="5"/>
    </row>
    <row r="305" spans="31:37" ht="15">
      <c r="AE305" s="83"/>
      <c r="AF305" s="83"/>
      <c r="AG305" s="83"/>
      <c r="AH305" s="83"/>
      <c r="AI305" s="5"/>
      <c r="AJ305" s="5"/>
      <c r="AK305" s="5"/>
    </row>
    <row r="306" spans="31:37" ht="12.75">
      <c r="AE306" s="5"/>
      <c r="AF306" s="5"/>
      <c r="AG306" s="5"/>
      <c r="AH306" s="5"/>
      <c r="AI306" s="5"/>
      <c r="AJ306" s="5"/>
      <c r="AK306" s="5"/>
    </row>
    <row r="307" spans="31:37" ht="12.75">
      <c r="AE307" s="5"/>
      <c r="AF307" s="5"/>
      <c r="AG307" s="5"/>
      <c r="AH307" s="5"/>
      <c r="AI307" s="5"/>
      <c r="AJ307" s="5"/>
      <c r="AK307" s="5"/>
    </row>
    <row r="308" spans="31:37" ht="12.75">
      <c r="AE308" s="5"/>
      <c r="AF308" s="5"/>
      <c r="AG308" s="5"/>
      <c r="AH308" s="5"/>
      <c r="AI308" s="5"/>
      <c r="AJ308" s="5"/>
      <c r="AK308" s="5"/>
    </row>
    <row r="309" spans="31:37" ht="12.75">
      <c r="AE309" s="5"/>
      <c r="AF309" s="5"/>
      <c r="AG309" s="5"/>
      <c r="AH309" s="5"/>
      <c r="AI309" s="5"/>
      <c r="AJ309" s="5"/>
      <c r="AK309" s="5"/>
    </row>
    <row r="310" spans="31:37" ht="12.75">
      <c r="AE310" s="5"/>
      <c r="AF310" s="5"/>
      <c r="AG310" s="5"/>
      <c r="AH310" s="5"/>
      <c r="AI310" s="5"/>
      <c r="AJ310" s="5"/>
      <c r="AK310" s="5"/>
    </row>
    <row r="311" spans="31:37" ht="12.75">
      <c r="AE311" s="5"/>
      <c r="AF311" s="5"/>
      <c r="AG311" s="5"/>
      <c r="AH311" s="5"/>
      <c r="AI311" s="5"/>
      <c r="AJ311" s="5"/>
      <c r="AK311" s="5"/>
    </row>
    <row r="312" spans="31:37" ht="12.75">
      <c r="AE312" s="5"/>
      <c r="AF312" s="5"/>
      <c r="AG312" s="5"/>
      <c r="AH312" s="5"/>
      <c r="AI312" s="5"/>
      <c r="AJ312" s="5"/>
      <c r="AK312" s="5"/>
    </row>
    <row r="313" spans="31:37" ht="12.75">
      <c r="AE313" s="5"/>
      <c r="AF313" s="5"/>
      <c r="AG313" s="5"/>
      <c r="AH313" s="5"/>
      <c r="AI313" s="5"/>
      <c r="AJ313" s="5"/>
      <c r="AK313" s="5"/>
    </row>
  </sheetData>
  <sheetProtection/>
  <mergeCells count="491">
    <mergeCell ref="B270:F270"/>
    <mergeCell ref="B219:L219"/>
    <mergeCell ref="Q219:AA219"/>
    <mergeCell ref="U196:U197"/>
    <mergeCell ref="V196:W196"/>
    <mergeCell ref="X196:X197"/>
    <mergeCell ref="Y196:Y197"/>
    <mergeCell ref="I196:I197"/>
    <mergeCell ref="B195:B197"/>
    <mergeCell ref="C195:C197"/>
    <mergeCell ref="AC195:AC197"/>
    <mergeCell ref="S196:S197"/>
    <mergeCell ref="J196:J197"/>
    <mergeCell ref="K196:L196"/>
    <mergeCell ref="M196:M197"/>
    <mergeCell ref="Q195:Q197"/>
    <mergeCell ref="Z196:AA196"/>
    <mergeCell ref="R195:R197"/>
    <mergeCell ref="S195:AB195"/>
    <mergeCell ref="T196:T197"/>
    <mergeCell ref="AB196:AB197"/>
    <mergeCell ref="D195:M195"/>
    <mergeCell ref="N195:N197"/>
    <mergeCell ref="F188:F189"/>
    <mergeCell ref="G188:H188"/>
    <mergeCell ref="AC187:AC189"/>
    <mergeCell ref="D196:D197"/>
    <mergeCell ref="E196:E197"/>
    <mergeCell ref="F196:F197"/>
    <mergeCell ref="G196:H196"/>
    <mergeCell ref="M188:M189"/>
    <mergeCell ref="S188:S189"/>
    <mergeCell ref="X188:X189"/>
    <mergeCell ref="D188:D189"/>
    <mergeCell ref="X180:X181"/>
    <mergeCell ref="Y188:Y189"/>
    <mergeCell ref="S180:S181"/>
    <mergeCell ref="I188:I189"/>
    <mergeCell ref="J188:J189"/>
    <mergeCell ref="K188:L188"/>
    <mergeCell ref="Z188:AA188"/>
    <mergeCell ref="AB188:AB189"/>
    <mergeCell ref="T188:T189"/>
    <mergeCell ref="U188:U189"/>
    <mergeCell ref="V188:W188"/>
    <mergeCell ref="S187:AB187"/>
    <mergeCell ref="Z180:AA180"/>
    <mergeCell ref="T180:T181"/>
    <mergeCell ref="B187:B189"/>
    <mergeCell ref="C187:C189"/>
    <mergeCell ref="D187:M187"/>
    <mergeCell ref="N187:N189"/>
    <mergeCell ref="Q187:Q189"/>
    <mergeCell ref="R187:R189"/>
    <mergeCell ref="E188:E189"/>
    <mergeCell ref="M180:M181"/>
    <mergeCell ref="AC179:AC181"/>
    <mergeCell ref="D180:D181"/>
    <mergeCell ref="E180:E181"/>
    <mergeCell ref="F180:F181"/>
    <mergeCell ref="G180:H180"/>
    <mergeCell ref="I180:I181"/>
    <mergeCell ref="J180:J181"/>
    <mergeCell ref="K180:L180"/>
    <mergeCell ref="AB180:AB181"/>
    <mergeCell ref="U180:U181"/>
    <mergeCell ref="B179:B181"/>
    <mergeCell ref="C179:C181"/>
    <mergeCell ref="D179:M179"/>
    <mergeCell ref="N179:N181"/>
    <mergeCell ref="Q179:Q181"/>
    <mergeCell ref="R179:R181"/>
    <mergeCell ref="X172:X173"/>
    <mergeCell ref="R171:R173"/>
    <mergeCell ref="S171:AB171"/>
    <mergeCell ref="Y172:Y173"/>
    <mergeCell ref="Z172:AA172"/>
    <mergeCell ref="AB172:AB173"/>
    <mergeCell ref="T172:T173"/>
    <mergeCell ref="U172:U173"/>
    <mergeCell ref="V172:W172"/>
    <mergeCell ref="Y180:Y181"/>
    <mergeCell ref="S179:AB179"/>
    <mergeCell ref="V180:W180"/>
    <mergeCell ref="AC171:AC173"/>
    <mergeCell ref="D172:D173"/>
    <mergeCell ref="E172:E173"/>
    <mergeCell ref="F172:F173"/>
    <mergeCell ref="G172:H172"/>
    <mergeCell ref="I172:I173"/>
    <mergeCell ref="J172:J173"/>
    <mergeCell ref="K172:L172"/>
    <mergeCell ref="M172:M173"/>
    <mergeCell ref="S172:S173"/>
    <mergeCell ref="B166:L166"/>
    <mergeCell ref="Q166:AB166"/>
    <mergeCell ref="B171:B173"/>
    <mergeCell ref="C171:C173"/>
    <mergeCell ref="D171:M171"/>
    <mergeCell ref="N171:N173"/>
    <mergeCell ref="Q171:Q173"/>
    <mergeCell ref="U246:U247"/>
    <mergeCell ref="V246:W246"/>
    <mergeCell ref="X246:X247"/>
    <mergeCell ref="R245:R247"/>
    <mergeCell ref="S245:AB245"/>
    <mergeCell ref="Y246:Y247"/>
    <mergeCell ref="Z246:AA246"/>
    <mergeCell ref="AB246:AB247"/>
    <mergeCell ref="I246:I247"/>
    <mergeCell ref="J246:J247"/>
    <mergeCell ref="K246:L246"/>
    <mergeCell ref="M246:M247"/>
    <mergeCell ref="S246:S247"/>
    <mergeCell ref="T246:T247"/>
    <mergeCell ref="B245:B247"/>
    <mergeCell ref="C245:C247"/>
    <mergeCell ref="D245:M245"/>
    <mergeCell ref="N245:N247"/>
    <mergeCell ref="Q245:Q247"/>
    <mergeCell ref="AC245:AC247"/>
    <mergeCell ref="D246:D247"/>
    <mergeCell ref="E246:E247"/>
    <mergeCell ref="F246:F247"/>
    <mergeCell ref="G246:H246"/>
    <mergeCell ref="AC238:AC240"/>
    <mergeCell ref="D239:D240"/>
    <mergeCell ref="E239:E240"/>
    <mergeCell ref="F239:F240"/>
    <mergeCell ref="G239:H239"/>
    <mergeCell ref="I239:I240"/>
    <mergeCell ref="J239:J240"/>
    <mergeCell ref="S239:S240"/>
    <mergeCell ref="V239:W239"/>
    <mergeCell ref="X239:X240"/>
    <mergeCell ref="R238:R240"/>
    <mergeCell ref="K239:L239"/>
    <mergeCell ref="M239:M240"/>
    <mergeCell ref="S238:AB238"/>
    <mergeCell ref="T239:T240"/>
    <mergeCell ref="U239:U240"/>
    <mergeCell ref="Y239:Y240"/>
    <mergeCell ref="Z239:AA239"/>
    <mergeCell ref="AB239:AB240"/>
    <mergeCell ref="V232:W232"/>
    <mergeCell ref="X232:X233"/>
    <mergeCell ref="Y232:Y233"/>
    <mergeCell ref="Z232:AA232"/>
    <mergeCell ref="AB232:AB233"/>
    <mergeCell ref="B238:B240"/>
    <mergeCell ref="C238:C240"/>
    <mergeCell ref="D238:M238"/>
    <mergeCell ref="N238:N240"/>
    <mergeCell ref="Q238:Q240"/>
    <mergeCell ref="AC231:AC233"/>
    <mergeCell ref="D232:D233"/>
    <mergeCell ref="E232:E233"/>
    <mergeCell ref="F232:F233"/>
    <mergeCell ref="G232:H232"/>
    <mergeCell ref="I232:I233"/>
    <mergeCell ref="J232:J233"/>
    <mergeCell ref="K232:L232"/>
    <mergeCell ref="M232:M233"/>
    <mergeCell ref="S232:S233"/>
    <mergeCell ref="Y225:Y226"/>
    <mergeCell ref="Z225:AA225"/>
    <mergeCell ref="AB225:AB226"/>
    <mergeCell ref="B231:B233"/>
    <mergeCell ref="C231:C233"/>
    <mergeCell ref="D231:M231"/>
    <mergeCell ref="N231:N233"/>
    <mergeCell ref="Q231:Q233"/>
    <mergeCell ref="R231:R233"/>
    <mergeCell ref="S231:AB231"/>
    <mergeCell ref="AC224:AC226"/>
    <mergeCell ref="D225:D226"/>
    <mergeCell ref="E225:E226"/>
    <mergeCell ref="F225:F226"/>
    <mergeCell ref="G225:H225"/>
    <mergeCell ref="I225:I226"/>
    <mergeCell ref="J225:J226"/>
    <mergeCell ref="K225:L225"/>
    <mergeCell ref="M225:M226"/>
    <mergeCell ref="S225:S226"/>
    <mergeCell ref="AB139:AB140"/>
    <mergeCell ref="B224:B226"/>
    <mergeCell ref="C224:C226"/>
    <mergeCell ref="D224:M224"/>
    <mergeCell ref="N224:N226"/>
    <mergeCell ref="Q224:Q226"/>
    <mergeCell ref="R224:R226"/>
    <mergeCell ref="U225:U226"/>
    <mergeCell ref="V225:W225"/>
    <mergeCell ref="X225:X226"/>
    <mergeCell ref="K139:L139"/>
    <mergeCell ref="M139:M140"/>
    <mergeCell ref="S139:S140"/>
    <mergeCell ref="S224:AB224"/>
    <mergeCell ref="T225:T226"/>
    <mergeCell ref="U139:U140"/>
    <mergeCell ref="V139:W139"/>
    <mergeCell ref="X139:X140"/>
    <mergeCell ref="Y139:Y140"/>
    <mergeCell ref="Z139:AA139"/>
    <mergeCell ref="R138:R140"/>
    <mergeCell ref="S138:AB138"/>
    <mergeCell ref="T139:T140"/>
    <mergeCell ref="AC138:AC140"/>
    <mergeCell ref="D139:D140"/>
    <mergeCell ref="E139:E140"/>
    <mergeCell ref="F139:F140"/>
    <mergeCell ref="G139:H139"/>
    <mergeCell ref="I139:I140"/>
    <mergeCell ref="J139:J140"/>
    <mergeCell ref="V132:W132"/>
    <mergeCell ref="X132:X133"/>
    <mergeCell ref="Y132:Y133"/>
    <mergeCell ref="Z132:AA132"/>
    <mergeCell ref="AB132:AB133"/>
    <mergeCell ref="B138:B140"/>
    <mergeCell ref="C138:C140"/>
    <mergeCell ref="D138:M138"/>
    <mergeCell ref="N138:N140"/>
    <mergeCell ref="Q138:Q140"/>
    <mergeCell ref="AC131:AC133"/>
    <mergeCell ref="D132:D133"/>
    <mergeCell ref="E132:E133"/>
    <mergeCell ref="F132:F133"/>
    <mergeCell ref="G132:H132"/>
    <mergeCell ref="I132:I133"/>
    <mergeCell ref="J132:J133"/>
    <mergeCell ref="K132:L132"/>
    <mergeCell ref="M132:M133"/>
    <mergeCell ref="S132:S133"/>
    <mergeCell ref="AB125:AB126"/>
    <mergeCell ref="B131:B133"/>
    <mergeCell ref="C131:C133"/>
    <mergeCell ref="D131:M131"/>
    <mergeCell ref="N131:N133"/>
    <mergeCell ref="Q131:Q133"/>
    <mergeCell ref="R131:R133"/>
    <mergeCell ref="S131:AB131"/>
    <mergeCell ref="T132:T133"/>
    <mergeCell ref="U132:U133"/>
    <mergeCell ref="U125:U126"/>
    <mergeCell ref="V125:W125"/>
    <mergeCell ref="X125:X126"/>
    <mergeCell ref="Y125:Y126"/>
    <mergeCell ref="Z125:AA125"/>
    <mergeCell ref="T125:T126"/>
    <mergeCell ref="AC124:AC126"/>
    <mergeCell ref="D125:D126"/>
    <mergeCell ref="E125:E126"/>
    <mergeCell ref="F125:F126"/>
    <mergeCell ref="G125:H125"/>
    <mergeCell ref="I125:I126"/>
    <mergeCell ref="J125:J126"/>
    <mergeCell ref="K125:L125"/>
    <mergeCell ref="M125:M126"/>
    <mergeCell ref="S125:S126"/>
    <mergeCell ref="Y118:Y119"/>
    <mergeCell ref="Z118:AA118"/>
    <mergeCell ref="AB118:AB119"/>
    <mergeCell ref="B124:B126"/>
    <mergeCell ref="C124:C126"/>
    <mergeCell ref="D124:M124"/>
    <mergeCell ref="N124:N126"/>
    <mergeCell ref="Q124:Q126"/>
    <mergeCell ref="R124:R126"/>
    <mergeCell ref="S124:AB124"/>
    <mergeCell ref="AC117:AC119"/>
    <mergeCell ref="D118:D119"/>
    <mergeCell ref="E118:E119"/>
    <mergeCell ref="F118:F119"/>
    <mergeCell ref="G118:H118"/>
    <mergeCell ref="I118:I119"/>
    <mergeCell ref="J118:J119"/>
    <mergeCell ref="K118:L118"/>
    <mergeCell ref="M118:M119"/>
    <mergeCell ref="S118:S119"/>
    <mergeCell ref="B112:L112"/>
    <mergeCell ref="Q112:AB112"/>
    <mergeCell ref="B117:B119"/>
    <mergeCell ref="C117:C119"/>
    <mergeCell ref="D117:M117"/>
    <mergeCell ref="N117:N119"/>
    <mergeCell ref="Q117:Q119"/>
    <mergeCell ref="T118:T119"/>
    <mergeCell ref="U118:U119"/>
    <mergeCell ref="V118:W118"/>
    <mergeCell ref="V98:W98"/>
    <mergeCell ref="X98:X99"/>
    <mergeCell ref="R97:R99"/>
    <mergeCell ref="S97:AB97"/>
    <mergeCell ref="T98:T99"/>
    <mergeCell ref="U98:U99"/>
    <mergeCell ref="Y98:Y99"/>
    <mergeCell ref="Z98:AA98"/>
    <mergeCell ref="AB98:AB99"/>
    <mergeCell ref="I98:I99"/>
    <mergeCell ref="J98:J99"/>
    <mergeCell ref="K98:L98"/>
    <mergeCell ref="M98:M99"/>
    <mergeCell ref="S98:S99"/>
    <mergeCell ref="B97:B99"/>
    <mergeCell ref="C97:C99"/>
    <mergeCell ref="D97:M97"/>
    <mergeCell ref="N97:N99"/>
    <mergeCell ref="Q97:Q99"/>
    <mergeCell ref="AC97:AC99"/>
    <mergeCell ref="D98:D99"/>
    <mergeCell ref="E98:E99"/>
    <mergeCell ref="F98:F99"/>
    <mergeCell ref="G98:H98"/>
    <mergeCell ref="S85:S86"/>
    <mergeCell ref="V85:W85"/>
    <mergeCell ref="X85:X86"/>
    <mergeCell ref="Y85:Y86"/>
    <mergeCell ref="Z85:AA85"/>
    <mergeCell ref="AB85:AB86"/>
    <mergeCell ref="S84:AB84"/>
    <mergeCell ref="T85:T86"/>
    <mergeCell ref="U85:U86"/>
    <mergeCell ref="AC84:AC86"/>
    <mergeCell ref="D85:D86"/>
    <mergeCell ref="E85:E86"/>
    <mergeCell ref="F85:F86"/>
    <mergeCell ref="G85:H85"/>
    <mergeCell ref="I85:I86"/>
    <mergeCell ref="J85:J86"/>
    <mergeCell ref="B84:B86"/>
    <mergeCell ref="C84:C86"/>
    <mergeCell ref="D84:M84"/>
    <mergeCell ref="N84:N86"/>
    <mergeCell ref="Q84:Q86"/>
    <mergeCell ref="R84:R86"/>
    <mergeCell ref="K85:L85"/>
    <mergeCell ref="M85:M86"/>
    <mergeCell ref="T72:T73"/>
    <mergeCell ref="U72:U73"/>
    <mergeCell ref="V72:W72"/>
    <mergeCell ref="M72:M73"/>
    <mergeCell ref="S72:S73"/>
    <mergeCell ref="X72:X73"/>
    <mergeCell ref="Q71:Q73"/>
    <mergeCell ref="R71:R73"/>
    <mergeCell ref="S71:AB71"/>
    <mergeCell ref="Y72:Y73"/>
    <mergeCell ref="Z72:AA72"/>
    <mergeCell ref="AB72:AB73"/>
    <mergeCell ref="S30:S31"/>
    <mergeCell ref="T30:T31"/>
    <mergeCell ref="AC71:AC73"/>
    <mergeCell ref="D72:D73"/>
    <mergeCell ref="E72:E73"/>
    <mergeCell ref="F72:F73"/>
    <mergeCell ref="G72:H72"/>
    <mergeCell ref="I72:I73"/>
    <mergeCell ref="J72:J73"/>
    <mergeCell ref="N71:N73"/>
    <mergeCell ref="U30:U31"/>
    <mergeCell ref="V30:W30"/>
    <mergeCell ref="AB30:AB31"/>
    <mergeCell ref="AC29:AC31"/>
    <mergeCell ref="T41:T42"/>
    <mergeCell ref="Z30:AA30"/>
    <mergeCell ref="X30:X31"/>
    <mergeCell ref="M41:M42"/>
    <mergeCell ref="F30:F31"/>
    <mergeCell ref="G30:H30"/>
    <mergeCell ref="AC40:AC42"/>
    <mergeCell ref="S40:AB40"/>
    <mergeCell ref="U19:U20"/>
    <mergeCell ref="U41:U42"/>
    <mergeCell ref="Q29:Q31"/>
    <mergeCell ref="R29:R31"/>
    <mergeCell ref="AC18:AC20"/>
    <mergeCell ref="N7:N9"/>
    <mergeCell ref="D7:M7"/>
    <mergeCell ref="M8:M9"/>
    <mergeCell ref="J8:J9"/>
    <mergeCell ref="F41:F42"/>
    <mergeCell ref="G41:H41"/>
    <mergeCell ref="K41:L41"/>
    <mergeCell ref="D41:D42"/>
    <mergeCell ref="M30:M31"/>
    <mergeCell ref="K19:L19"/>
    <mergeCell ref="S18:AB18"/>
    <mergeCell ref="Y30:Y31"/>
    <mergeCell ref="K30:L30"/>
    <mergeCell ref="B58:B60"/>
    <mergeCell ref="C58:C60"/>
    <mergeCell ref="D58:M58"/>
    <mergeCell ref="N58:N60"/>
    <mergeCell ref="Q58:Q60"/>
    <mergeCell ref="D59:D60"/>
    <mergeCell ref="E59:E60"/>
    <mergeCell ref="F59:F60"/>
    <mergeCell ref="G59:H59"/>
    <mergeCell ref="B53:L53"/>
    <mergeCell ref="Q53:AB53"/>
    <mergeCell ref="Q40:Q42"/>
    <mergeCell ref="R40:R42"/>
    <mergeCell ref="B40:B42"/>
    <mergeCell ref="J41:J42"/>
    <mergeCell ref="C40:C42"/>
    <mergeCell ref="V41:W41"/>
    <mergeCell ref="B29:B31"/>
    <mergeCell ref="C29:C31"/>
    <mergeCell ref="D30:D31"/>
    <mergeCell ref="E30:E31"/>
    <mergeCell ref="I30:I31"/>
    <mergeCell ref="J30:J31"/>
    <mergeCell ref="B18:B20"/>
    <mergeCell ref="C18:C20"/>
    <mergeCell ref="D19:D20"/>
    <mergeCell ref="E19:E20"/>
    <mergeCell ref="D18:M18"/>
    <mergeCell ref="M19:M20"/>
    <mergeCell ref="F19:F20"/>
    <mergeCell ref="G19:H19"/>
    <mergeCell ref="T19:T20"/>
    <mergeCell ref="S58:AB58"/>
    <mergeCell ref="AC58:AC60"/>
    <mergeCell ref="S59:S60"/>
    <mergeCell ref="T59:T60"/>
    <mergeCell ref="U59:U60"/>
    <mergeCell ref="AB59:AB60"/>
    <mergeCell ref="V19:W19"/>
    <mergeCell ref="Y19:Y20"/>
    <mergeCell ref="S29:AB29"/>
    <mergeCell ref="Q2:AB2"/>
    <mergeCell ref="I59:I60"/>
    <mergeCell ref="J59:J60"/>
    <mergeCell ref="K59:L59"/>
    <mergeCell ref="M59:M60"/>
    <mergeCell ref="X59:X60"/>
    <mergeCell ref="Y59:Y60"/>
    <mergeCell ref="Z59:AA59"/>
    <mergeCell ref="AB19:AB20"/>
    <mergeCell ref="Q7:Q9"/>
    <mergeCell ref="AC7:AC9"/>
    <mergeCell ref="Y8:Y9"/>
    <mergeCell ref="Z8:AA8"/>
    <mergeCell ref="AB8:AB9"/>
    <mergeCell ref="S8:S9"/>
    <mergeCell ref="T8:T9"/>
    <mergeCell ref="X8:X9"/>
    <mergeCell ref="S7:AB7"/>
    <mergeCell ref="U8:U9"/>
    <mergeCell ref="V8:W8"/>
    <mergeCell ref="I8:I9"/>
    <mergeCell ref="D8:D9"/>
    <mergeCell ref="X19:X20"/>
    <mergeCell ref="G8:H8"/>
    <mergeCell ref="F8:F9"/>
    <mergeCell ref="N18:N20"/>
    <mergeCell ref="R18:R20"/>
    <mergeCell ref="Q18:Q20"/>
    <mergeCell ref="R7:R9"/>
    <mergeCell ref="K8:L8"/>
    <mergeCell ref="Z19:AA19"/>
    <mergeCell ref="X118:X119"/>
    <mergeCell ref="R117:R119"/>
    <mergeCell ref="S117:AB117"/>
    <mergeCell ref="Y41:Y42"/>
    <mergeCell ref="X41:X42"/>
    <mergeCell ref="Z41:AA41"/>
    <mergeCell ref="AB41:AB42"/>
    <mergeCell ref="V59:W59"/>
    <mergeCell ref="S19:S20"/>
    <mergeCell ref="B71:B73"/>
    <mergeCell ref="C71:C73"/>
    <mergeCell ref="B2:L2"/>
    <mergeCell ref="J19:J20"/>
    <mergeCell ref="I19:I20"/>
    <mergeCell ref="D71:M71"/>
    <mergeCell ref="K72:L72"/>
    <mergeCell ref="E8:E9"/>
    <mergeCell ref="B7:B9"/>
    <mergeCell ref="C7:C9"/>
    <mergeCell ref="T232:T233"/>
    <mergeCell ref="U232:U233"/>
    <mergeCell ref="N29:N31"/>
    <mergeCell ref="N40:N42"/>
    <mergeCell ref="R58:R60"/>
    <mergeCell ref="D29:M29"/>
    <mergeCell ref="E41:E42"/>
    <mergeCell ref="I41:I42"/>
    <mergeCell ref="D40:M40"/>
    <mergeCell ref="S41:S42"/>
  </mergeCells>
  <printOptions/>
  <pageMargins left="0" right="0" top="0" bottom="0" header="0.2755905511811024" footer="0.2755905511811024"/>
  <pageSetup horizontalDpi="300" verticalDpi="300" orientation="landscape" paperSize="9" scale="68" r:id="rId1"/>
  <rowBreaks count="3" manualBreakCount="3">
    <brk id="51" max="34" man="1"/>
    <brk id="110" max="34" man="1"/>
    <brk id="164" max="34" man="1"/>
  </rowBreaks>
  <colBreaks count="1" manualBreakCount="1">
    <brk id="15" max="2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132"/>
  <sheetViews>
    <sheetView view="pageBreakPreview" zoomScale="75" zoomScaleSheetLayoutView="75" zoomScalePageLayoutView="0" workbookViewId="0" topLeftCell="F32">
      <selection activeCell="T57" sqref="T57"/>
    </sheetView>
  </sheetViews>
  <sheetFormatPr defaultColWidth="9.140625" defaultRowHeight="12.75"/>
  <cols>
    <col min="1" max="1" width="6.28125" style="0" customWidth="1"/>
    <col min="3" max="3" width="26.8515625" style="0" customWidth="1"/>
    <col min="4" max="4" width="21.140625" style="0" customWidth="1"/>
    <col min="5" max="5" width="19.57421875" style="0" customWidth="1"/>
    <col min="6" max="6" width="11.28125" style="0" customWidth="1"/>
    <col min="8" max="10" width="13.57421875" style="0" customWidth="1"/>
    <col min="11" max="11" width="6.140625" style="0" customWidth="1"/>
    <col min="12" max="12" width="4.57421875" style="0" customWidth="1"/>
    <col min="13" max="13" width="2.8515625" style="0" customWidth="1"/>
    <col min="14" max="14" width="2.28125" style="0" customWidth="1"/>
    <col min="16" max="16" width="6.140625" style="0" customWidth="1"/>
    <col min="18" max="18" width="24.7109375" style="0" customWidth="1"/>
    <col min="19" max="19" width="13.421875" style="0" customWidth="1"/>
    <col min="20" max="20" width="14.28125" style="0" customWidth="1"/>
    <col min="21" max="21" width="11.7109375" style="0" customWidth="1"/>
    <col min="22" max="22" width="10.28125" style="0" customWidth="1"/>
    <col min="23" max="23" width="11.57421875" style="0" customWidth="1"/>
    <col min="24" max="24" width="25.8515625" style="0" customWidth="1"/>
    <col min="25" max="25" width="4.57421875" style="0" customWidth="1"/>
    <col min="28" max="28" width="6.8515625" style="0" customWidth="1"/>
    <col min="30" max="30" width="25.00390625" style="0" customWidth="1"/>
    <col min="31" max="31" width="13.7109375" style="0" customWidth="1"/>
    <col min="32" max="32" width="13.28125" style="0" customWidth="1"/>
    <col min="33" max="33" width="9.57421875" style="0" customWidth="1"/>
    <col min="34" max="34" width="9.7109375" style="0" customWidth="1"/>
    <col min="35" max="35" width="11.8515625" style="0" customWidth="1"/>
    <col min="36" max="36" width="29.57421875" style="0" customWidth="1"/>
    <col min="43" max="43" width="25.28125" style="0" customWidth="1"/>
    <col min="44" max="45" width="13.7109375" style="0" customWidth="1"/>
    <col min="46" max="46" width="10.28125" style="0" customWidth="1"/>
    <col min="47" max="47" width="10.8515625" style="0" customWidth="1"/>
    <col min="48" max="48" width="12.421875" style="0" customWidth="1"/>
    <col min="49" max="49" width="31.28125" style="0" customWidth="1"/>
    <col min="56" max="56" width="25.7109375" style="0" customWidth="1"/>
    <col min="57" max="57" width="15.00390625" style="0" customWidth="1"/>
    <col min="58" max="58" width="12.140625" style="0" customWidth="1"/>
    <col min="59" max="59" width="10.7109375" style="0" customWidth="1"/>
    <col min="60" max="60" width="9.7109375" style="0" customWidth="1"/>
    <col min="61" max="61" width="13.140625" style="0" customWidth="1"/>
    <col min="62" max="62" width="25.00390625" style="0" customWidth="1"/>
  </cols>
  <sheetData>
    <row r="1" spans="1:54" ht="15">
      <c r="A1" s="1" t="s">
        <v>96</v>
      </c>
      <c r="P1" s="1" t="s">
        <v>97</v>
      </c>
      <c r="AB1" s="1" t="s">
        <v>98</v>
      </c>
      <c r="AO1" s="1" t="s">
        <v>99</v>
      </c>
      <c r="BB1" s="1" t="s">
        <v>100</v>
      </c>
    </row>
    <row r="2" ht="3.75" customHeight="1"/>
    <row r="3" spans="1:54" ht="14.25" customHeight="1">
      <c r="A3" s="226" t="s">
        <v>28</v>
      </c>
      <c r="P3" s="226" t="s">
        <v>50</v>
      </c>
      <c r="AB3" s="226" t="s">
        <v>8</v>
      </c>
      <c r="AO3" s="226" t="s">
        <v>12</v>
      </c>
      <c r="BB3" s="300" t="s">
        <v>6</v>
      </c>
    </row>
    <row r="4" spans="1:54" ht="6.75" customHeight="1" thickBot="1">
      <c r="A4" s="2"/>
      <c r="P4" s="2"/>
      <c r="AB4" s="2"/>
      <c r="AO4" s="2"/>
      <c r="BB4" s="2"/>
    </row>
    <row r="5" spans="1:62" ht="14.25" customHeight="1" thickBot="1">
      <c r="A5" s="312" t="s">
        <v>90</v>
      </c>
      <c r="B5" s="312" t="s">
        <v>80</v>
      </c>
      <c r="C5" s="318" t="s">
        <v>91</v>
      </c>
      <c r="D5" s="310" t="s">
        <v>72</v>
      </c>
      <c r="E5" s="310" t="s">
        <v>92</v>
      </c>
      <c r="F5" s="335" t="s">
        <v>82</v>
      </c>
      <c r="G5" s="336"/>
      <c r="H5" s="310" t="s">
        <v>57</v>
      </c>
      <c r="I5" s="264"/>
      <c r="J5" s="264"/>
      <c r="P5" s="312" t="s">
        <v>90</v>
      </c>
      <c r="Q5" s="312" t="s">
        <v>80</v>
      </c>
      <c r="R5" s="318" t="s">
        <v>91</v>
      </c>
      <c r="S5" s="310" t="s">
        <v>72</v>
      </c>
      <c r="T5" s="310" t="s">
        <v>92</v>
      </c>
      <c r="U5" s="335" t="s">
        <v>82</v>
      </c>
      <c r="V5" s="336"/>
      <c r="W5" s="310" t="s">
        <v>57</v>
      </c>
      <c r="X5" s="337"/>
      <c r="AB5" s="312" t="s">
        <v>90</v>
      </c>
      <c r="AC5" s="312" t="s">
        <v>80</v>
      </c>
      <c r="AD5" s="318" t="s">
        <v>91</v>
      </c>
      <c r="AE5" s="310" t="s">
        <v>72</v>
      </c>
      <c r="AF5" s="310" t="s">
        <v>92</v>
      </c>
      <c r="AG5" s="335" t="s">
        <v>82</v>
      </c>
      <c r="AH5" s="336"/>
      <c r="AI5" s="310" t="s">
        <v>57</v>
      </c>
      <c r="AJ5" s="310" t="s">
        <v>93</v>
      </c>
      <c r="AO5" s="312" t="s">
        <v>90</v>
      </c>
      <c r="AP5" s="312" t="s">
        <v>80</v>
      </c>
      <c r="AQ5" s="318" t="s">
        <v>91</v>
      </c>
      <c r="AR5" s="310" t="s">
        <v>72</v>
      </c>
      <c r="AS5" s="310" t="s">
        <v>92</v>
      </c>
      <c r="AT5" s="335" t="s">
        <v>82</v>
      </c>
      <c r="AU5" s="336"/>
      <c r="AV5" s="310" t="s">
        <v>57</v>
      </c>
      <c r="AW5" s="337"/>
      <c r="BB5" s="312" t="s">
        <v>90</v>
      </c>
      <c r="BC5" s="312" t="s">
        <v>80</v>
      </c>
      <c r="BD5" s="318" t="s">
        <v>91</v>
      </c>
      <c r="BE5" s="310" t="s">
        <v>72</v>
      </c>
      <c r="BF5" s="310" t="s">
        <v>92</v>
      </c>
      <c r="BG5" s="335" t="s">
        <v>82</v>
      </c>
      <c r="BH5" s="336"/>
      <c r="BI5" s="310" t="s">
        <v>57</v>
      </c>
      <c r="BJ5" s="337"/>
    </row>
    <row r="6" spans="1:62" ht="12" customHeight="1" thickBot="1">
      <c r="A6" s="313"/>
      <c r="B6" s="313"/>
      <c r="C6" s="319"/>
      <c r="D6" s="334"/>
      <c r="E6" s="334"/>
      <c r="F6" s="338" t="s">
        <v>52</v>
      </c>
      <c r="G6" s="339" t="s">
        <v>53</v>
      </c>
      <c r="H6" s="334"/>
      <c r="I6" s="6"/>
      <c r="J6" s="6"/>
      <c r="P6" s="313"/>
      <c r="Q6" s="313"/>
      <c r="R6" s="319"/>
      <c r="S6" s="334"/>
      <c r="T6" s="334"/>
      <c r="U6" s="338" t="s">
        <v>52</v>
      </c>
      <c r="V6" s="339" t="s">
        <v>53</v>
      </c>
      <c r="W6" s="334"/>
      <c r="X6" s="337"/>
      <c r="AB6" s="313"/>
      <c r="AC6" s="313"/>
      <c r="AD6" s="319"/>
      <c r="AE6" s="334"/>
      <c r="AF6" s="334"/>
      <c r="AG6" s="338" t="s">
        <v>52</v>
      </c>
      <c r="AH6" s="339" t="s">
        <v>53</v>
      </c>
      <c r="AI6" s="334"/>
      <c r="AJ6" s="340"/>
      <c r="AO6" s="313"/>
      <c r="AP6" s="313"/>
      <c r="AQ6" s="319"/>
      <c r="AR6" s="334"/>
      <c r="AS6" s="334"/>
      <c r="AT6" s="338" t="s">
        <v>52</v>
      </c>
      <c r="AU6" s="339" t="s">
        <v>53</v>
      </c>
      <c r="AV6" s="334"/>
      <c r="AW6" s="337"/>
      <c r="BB6" s="313"/>
      <c r="BC6" s="313"/>
      <c r="BD6" s="319"/>
      <c r="BE6" s="334"/>
      <c r="BF6" s="334"/>
      <c r="BG6" s="338" t="s">
        <v>52</v>
      </c>
      <c r="BH6" s="339" t="s">
        <v>53</v>
      </c>
      <c r="BI6" s="334"/>
      <c r="BJ6" s="337"/>
    </row>
    <row r="7" spans="1:62" ht="17.25" customHeight="1" thickBot="1">
      <c r="A7" s="314"/>
      <c r="B7" s="314"/>
      <c r="C7" s="320"/>
      <c r="D7" s="311"/>
      <c r="E7" s="311"/>
      <c r="F7" s="311"/>
      <c r="G7" s="311"/>
      <c r="H7" s="311"/>
      <c r="I7" s="6"/>
      <c r="J7" s="6"/>
      <c r="P7" s="314"/>
      <c r="Q7" s="314"/>
      <c r="R7" s="320"/>
      <c r="S7" s="311"/>
      <c r="T7" s="311"/>
      <c r="U7" s="311"/>
      <c r="V7" s="311"/>
      <c r="W7" s="311"/>
      <c r="X7" s="337"/>
      <c r="AB7" s="314"/>
      <c r="AC7" s="314"/>
      <c r="AD7" s="320"/>
      <c r="AE7" s="311"/>
      <c r="AF7" s="311"/>
      <c r="AG7" s="311"/>
      <c r="AH7" s="311"/>
      <c r="AI7" s="311"/>
      <c r="AJ7" s="341"/>
      <c r="AO7" s="314"/>
      <c r="AP7" s="314"/>
      <c r="AQ7" s="320"/>
      <c r="AR7" s="311"/>
      <c r="AS7" s="311"/>
      <c r="AT7" s="311"/>
      <c r="AU7" s="311"/>
      <c r="AV7" s="311"/>
      <c r="AW7" s="337"/>
      <c r="BB7" s="314"/>
      <c r="BC7" s="314"/>
      <c r="BD7" s="320"/>
      <c r="BE7" s="311"/>
      <c r="BF7" s="311"/>
      <c r="BG7" s="311"/>
      <c r="BH7" s="311"/>
      <c r="BI7" s="311"/>
      <c r="BJ7" s="337"/>
    </row>
    <row r="8" spans="1:62" ht="14.25" customHeight="1">
      <c r="A8" s="100">
        <v>1</v>
      </c>
      <c r="B8" s="100">
        <v>3049</v>
      </c>
      <c r="C8" s="35" t="s">
        <v>81</v>
      </c>
      <c r="D8" s="150">
        <v>385</v>
      </c>
      <c r="E8" s="186">
        <v>390</v>
      </c>
      <c r="F8" s="179">
        <f aca="true" t="shared" si="0" ref="F8:F15">E8-D8</f>
        <v>5</v>
      </c>
      <c r="G8" s="180">
        <f aca="true" t="shared" si="1" ref="G8:G15">((E8/D8)*100)-100</f>
        <v>1.298701298701289</v>
      </c>
      <c r="H8" s="207" t="s">
        <v>78</v>
      </c>
      <c r="I8" s="270"/>
      <c r="J8" s="270"/>
      <c r="P8" s="100">
        <v>1</v>
      </c>
      <c r="Q8" s="100">
        <v>3049</v>
      </c>
      <c r="R8" s="35" t="s">
        <v>81</v>
      </c>
      <c r="S8" s="150">
        <v>330</v>
      </c>
      <c r="T8" s="186">
        <v>330</v>
      </c>
      <c r="U8" s="179">
        <f aca="true" t="shared" si="2" ref="U8:U15">T8-S8</f>
        <v>0</v>
      </c>
      <c r="V8" s="180">
        <f aca="true" t="shared" si="3" ref="V8:V15">((T8/S8)*100)-100</f>
        <v>0</v>
      </c>
      <c r="W8" s="207" t="s">
        <v>78</v>
      </c>
      <c r="X8" s="146"/>
      <c r="AB8" s="100">
        <v>1</v>
      </c>
      <c r="AC8" s="100">
        <v>3049</v>
      </c>
      <c r="AD8" s="35" t="s">
        <v>81</v>
      </c>
      <c r="AE8" s="150">
        <v>2877</v>
      </c>
      <c r="AF8" s="186">
        <v>2877</v>
      </c>
      <c r="AG8" s="179">
        <f aca="true" t="shared" si="4" ref="AG8:AG15">AF8-AE8</f>
        <v>0</v>
      </c>
      <c r="AH8" s="180">
        <f aca="true" t="shared" si="5" ref="AH8:AH15">((AF8/AE8)*100)-100</f>
        <v>0</v>
      </c>
      <c r="AI8" s="205" t="s">
        <v>78</v>
      </c>
      <c r="AJ8" s="89"/>
      <c r="AO8" s="100">
        <v>1</v>
      </c>
      <c r="AP8" s="100">
        <v>3049</v>
      </c>
      <c r="AQ8" s="35" t="s">
        <v>81</v>
      </c>
      <c r="AR8" s="150">
        <v>1210</v>
      </c>
      <c r="AS8" s="186">
        <v>1210</v>
      </c>
      <c r="AT8" s="187">
        <f aca="true" t="shared" si="6" ref="AT8:AT14">AS8-AR8</f>
        <v>0</v>
      </c>
      <c r="AU8" s="180">
        <f aca="true" t="shared" si="7" ref="AU8:AU14">((AS8/AR8)*100)-100</f>
        <v>0</v>
      </c>
      <c r="AV8" s="205" t="s">
        <v>78</v>
      </c>
      <c r="AW8" s="146"/>
      <c r="BB8" s="100">
        <v>1</v>
      </c>
      <c r="BC8" s="100">
        <v>3049</v>
      </c>
      <c r="BD8" s="35" t="s">
        <v>81</v>
      </c>
      <c r="BE8" s="150">
        <v>2288</v>
      </c>
      <c r="BF8" s="186">
        <v>2288</v>
      </c>
      <c r="BG8" s="179">
        <f aca="true" t="shared" si="8" ref="BG8:BG15">BF8-BE8</f>
        <v>0</v>
      </c>
      <c r="BH8" s="180">
        <f aca="true" t="shared" si="9" ref="BH8:BH15">((BF8/BE8)*100)-100</f>
        <v>0</v>
      </c>
      <c r="BI8" s="205" t="s">
        <v>78</v>
      </c>
      <c r="BJ8" s="146"/>
    </row>
    <row r="9" spans="1:62" ht="14.25" customHeight="1">
      <c r="A9" s="101">
        <v>2</v>
      </c>
      <c r="B9" s="101">
        <v>3299</v>
      </c>
      <c r="C9" s="38" t="s">
        <v>83</v>
      </c>
      <c r="D9" s="151">
        <v>319</v>
      </c>
      <c r="E9" s="192">
        <v>325</v>
      </c>
      <c r="F9" s="181">
        <f t="shared" si="0"/>
        <v>6</v>
      </c>
      <c r="G9" s="182">
        <f t="shared" si="1"/>
        <v>1.8808777429467227</v>
      </c>
      <c r="H9" s="205" t="s">
        <v>78</v>
      </c>
      <c r="I9" s="270"/>
      <c r="J9" s="270"/>
      <c r="P9" s="101">
        <v>2</v>
      </c>
      <c r="Q9" s="101">
        <v>3299</v>
      </c>
      <c r="R9" s="38" t="s">
        <v>83</v>
      </c>
      <c r="S9" s="151">
        <v>264</v>
      </c>
      <c r="T9" s="192">
        <v>300</v>
      </c>
      <c r="U9" s="181">
        <f t="shared" si="2"/>
        <v>36</v>
      </c>
      <c r="V9" s="182">
        <f t="shared" si="3"/>
        <v>13.63636363636364</v>
      </c>
      <c r="W9" s="205" t="s">
        <v>78</v>
      </c>
      <c r="X9" s="146"/>
      <c r="AB9" s="101">
        <v>2</v>
      </c>
      <c r="AC9" s="101">
        <v>3299</v>
      </c>
      <c r="AD9" s="38" t="s">
        <v>83</v>
      </c>
      <c r="AE9" s="151">
        <v>1320</v>
      </c>
      <c r="AF9" s="192">
        <v>1320</v>
      </c>
      <c r="AG9" s="181">
        <f t="shared" si="4"/>
        <v>0</v>
      </c>
      <c r="AH9" s="182">
        <f t="shared" si="5"/>
        <v>0</v>
      </c>
      <c r="AI9" s="205" t="s">
        <v>78</v>
      </c>
      <c r="AJ9" s="75"/>
      <c r="AO9" s="101">
        <v>2</v>
      </c>
      <c r="AP9" s="101">
        <v>3299</v>
      </c>
      <c r="AQ9" s="38" t="s">
        <v>83</v>
      </c>
      <c r="AR9" s="151">
        <v>110</v>
      </c>
      <c r="AS9" s="192">
        <v>200</v>
      </c>
      <c r="AT9" s="188">
        <f t="shared" si="6"/>
        <v>90</v>
      </c>
      <c r="AU9" s="182">
        <f t="shared" si="7"/>
        <v>81.81818181818181</v>
      </c>
      <c r="AV9" s="205" t="s">
        <v>78</v>
      </c>
      <c r="AW9" s="146"/>
      <c r="BB9" s="101">
        <v>2</v>
      </c>
      <c r="BC9" s="101">
        <v>3299</v>
      </c>
      <c r="BD9" s="38" t="s">
        <v>83</v>
      </c>
      <c r="BE9" s="151">
        <v>1584</v>
      </c>
      <c r="BF9" s="192">
        <v>1584</v>
      </c>
      <c r="BG9" s="181">
        <f t="shared" si="8"/>
        <v>0</v>
      </c>
      <c r="BH9" s="182">
        <f t="shared" si="9"/>
        <v>0</v>
      </c>
      <c r="BI9" s="205" t="s">
        <v>78</v>
      </c>
      <c r="BJ9" s="146"/>
    </row>
    <row r="10" spans="1:62" ht="14.25" customHeight="1">
      <c r="A10" s="157">
        <v>3</v>
      </c>
      <c r="B10" s="102">
        <v>3300</v>
      </c>
      <c r="C10" s="45" t="s">
        <v>84</v>
      </c>
      <c r="D10" s="151">
        <v>369</v>
      </c>
      <c r="E10" s="192">
        <v>390</v>
      </c>
      <c r="F10" s="181">
        <f t="shared" si="0"/>
        <v>21</v>
      </c>
      <c r="G10" s="182">
        <f t="shared" si="1"/>
        <v>5.6910569105691025</v>
      </c>
      <c r="H10" s="205" t="s">
        <v>78</v>
      </c>
      <c r="I10" s="270"/>
      <c r="J10" s="270"/>
      <c r="P10" s="157">
        <v>3</v>
      </c>
      <c r="Q10" s="102">
        <v>3300</v>
      </c>
      <c r="R10" s="45" t="s">
        <v>84</v>
      </c>
      <c r="S10" s="151">
        <v>264</v>
      </c>
      <c r="T10" s="192">
        <v>300</v>
      </c>
      <c r="U10" s="181">
        <f t="shared" si="2"/>
        <v>36</v>
      </c>
      <c r="V10" s="182">
        <f t="shared" si="3"/>
        <v>13.63636363636364</v>
      </c>
      <c r="W10" s="205" t="s">
        <v>78</v>
      </c>
      <c r="X10" s="146"/>
      <c r="AB10" s="157">
        <v>3</v>
      </c>
      <c r="AC10" s="102">
        <v>3300</v>
      </c>
      <c r="AD10" s="45" t="s">
        <v>84</v>
      </c>
      <c r="AE10" s="151">
        <v>1320</v>
      </c>
      <c r="AF10" s="192">
        <v>2000</v>
      </c>
      <c r="AG10" s="181">
        <f t="shared" si="4"/>
        <v>680</v>
      </c>
      <c r="AH10" s="182">
        <f t="shared" si="5"/>
        <v>51.5151515151515</v>
      </c>
      <c r="AI10" s="205" t="s">
        <v>78</v>
      </c>
      <c r="AJ10" s="75"/>
      <c r="AO10" s="157">
        <v>3</v>
      </c>
      <c r="AP10" s="102">
        <v>3300</v>
      </c>
      <c r="AQ10" s="45" t="s">
        <v>84</v>
      </c>
      <c r="AR10" s="151">
        <v>215</v>
      </c>
      <c r="AS10" s="192">
        <v>250</v>
      </c>
      <c r="AT10" s="188">
        <f t="shared" si="6"/>
        <v>35</v>
      </c>
      <c r="AU10" s="182">
        <f t="shared" si="7"/>
        <v>16.279069767441868</v>
      </c>
      <c r="AV10" s="205" t="s">
        <v>78</v>
      </c>
      <c r="AW10" s="146"/>
      <c r="BB10" s="157">
        <v>3</v>
      </c>
      <c r="BC10" s="102">
        <v>3300</v>
      </c>
      <c r="BD10" s="45" t="s">
        <v>84</v>
      </c>
      <c r="BE10" s="151">
        <v>1760</v>
      </c>
      <c r="BF10" s="192">
        <v>1760</v>
      </c>
      <c r="BG10" s="181">
        <f t="shared" si="8"/>
        <v>0</v>
      </c>
      <c r="BH10" s="182">
        <f t="shared" si="9"/>
        <v>0</v>
      </c>
      <c r="BI10" s="205" t="s">
        <v>78</v>
      </c>
      <c r="BJ10" s="146"/>
    </row>
    <row r="11" spans="1:62" ht="14.25" customHeight="1">
      <c r="A11" s="101">
        <v>4</v>
      </c>
      <c r="B11" s="102">
        <v>3371</v>
      </c>
      <c r="C11" s="45" t="s">
        <v>85</v>
      </c>
      <c r="D11" s="151">
        <v>6</v>
      </c>
      <c r="E11" s="192">
        <v>10</v>
      </c>
      <c r="F11" s="181">
        <f t="shared" si="0"/>
        <v>4</v>
      </c>
      <c r="G11" s="182">
        <f t="shared" si="1"/>
        <v>66.66666666666669</v>
      </c>
      <c r="H11" s="205" t="s">
        <v>78</v>
      </c>
      <c r="I11" s="270"/>
      <c r="J11" s="270"/>
      <c r="P11" s="101">
        <v>4</v>
      </c>
      <c r="Q11" s="102">
        <v>3371</v>
      </c>
      <c r="R11" s="45" t="s">
        <v>85</v>
      </c>
      <c r="S11" s="151">
        <v>33</v>
      </c>
      <c r="T11" s="192">
        <v>35</v>
      </c>
      <c r="U11" s="181">
        <f t="shared" si="2"/>
        <v>2</v>
      </c>
      <c r="V11" s="182">
        <f t="shared" si="3"/>
        <v>6.060606060606062</v>
      </c>
      <c r="W11" s="205" t="s">
        <v>78</v>
      </c>
      <c r="X11" s="146"/>
      <c r="AB11" s="101">
        <v>4</v>
      </c>
      <c r="AC11" s="102">
        <v>3371</v>
      </c>
      <c r="AD11" s="45" t="s">
        <v>85</v>
      </c>
      <c r="AE11" s="151">
        <v>11</v>
      </c>
      <c r="AF11" s="192">
        <v>200</v>
      </c>
      <c r="AG11" s="181">
        <f t="shared" si="4"/>
        <v>189</v>
      </c>
      <c r="AH11" s="182">
        <f t="shared" si="5"/>
        <v>1718.1818181818182</v>
      </c>
      <c r="AI11" s="205" t="s">
        <v>78</v>
      </c>
      <c r="AJ11" s="75"/>
      <c r="AO11" s="101">
        <v>4</v>
      </c>
      <c r="AP11" s="102">
        <v>3371</v>
      </c>
      <c r="AQ11" s="45" t="s">
        <v>85</v>
      </c>
      <c r="AR11" s="151">
        <v>77</v>
      </c>
      <c r="AS11" s="192">
        <v>77</v>
      </c>
      <c r="AT11" s="188">
        <f t="shared" si="6"/>
        <v>0</v>
      </c>
      <c r="AU11" s="182">
        <f t="shared" si="7"/>
        <v>0</v>
      </c>
      <c r="AV11" s="205" t="s">
        <v>78</v>
      </c>
      <c r="AW11" s="146"/>
      <c r="BB11" s="101">
        <v>4</v>
      </c>
      <c r="BC11" s="102">
        <v>3371</v>
      </c>
      <c r="BD11" s="45" t="s">
        <v>85</v>
      </c>
      <c r="BE11" s="151">
        <v>97</v>
      </c>
      <c r="BF11" s="192">
        <v>97</v>
      </c>
      <c r="BG11" s="181">
        <f t="shared" si="8"/>
        <v>0</v>
      </c>
      <c r="BH11" s="182">
        <f t="shared" si="9"/>
        <v>0</v>
      </c>
      <c r="BI11" s="205" t="s">
        <v>78</v>
      </c>
      <c r="BJ11" s="146"/>
    </row>
    <row r="12" spans="1:62" ht="14.25" customHeight="1">
      <c r="A12" s="157">
        <v>5</v>
      </c>
      <c r="B12" s="102">
        <v>3372</v>
      </c>
      <c r="C12" s="45" t="s">
        <v>86</v>
      </c>
      <c r="D12" s="151">
        <v>11</v>
      </c>
      <c r="E12" s="192">
        <v>11</v>
      </c>
      <c r="F12" s="181">
        <f t="shared" si="0"/>
        <v>0</v>
      </c>
      <c r="G12" s="182">
        <f t="shared" si="1"/>
        <v>0</v>
      </c>
      <c r="H12" s="205" t="s">
        <v>78</v>
      </c>
      <c r="I12" s="270"/>
      <c r="J12" s="270"/>
      <c r="P12" s="157">
        <v>5</v>
      </c>
      <c r="Q12" s="102">
        <v>3372</v>
      </c>
      <c r="R12" s="45" t="s">
        <v>86</v>
      </c>
      <c r="S12" s="151">
        <v>33</v>
      </c>
      <c r="T12" s="192">
        <v>35</v>
      </c>
      <c r="U12" s="181">
        <f t="shared" si="2"/>
        <v>2</v>
      </c>
      <c r="V12" s="182">
        <f t="shared" si="3"/>
        <v>6.060606060606062</v>
      </c>
      <c r="W12" s="205" t="s">
        <v>78</v>
      </c>
      <c r="X12" s="146"/>
      <c r="AB12" s="157">
        <v>5</v>
      </c>
      <c r="AC12" s="102">
        <v>3372</v>
      </c>
      <c r="AD12" s="45" t="s">
        <v>86</v>
      </c>
      <c r="AE12" s="151">
        <v>330</v>
      </c>
      <c r="AF12" s="192">
        <v>500</v>
      </c>
      <c r="AG12" s="181">
        <f t="shared" si="4"/>
        <v>170</v>
      </c>
      <c r="AH12" s="182">
        <f t="shared" si="5"/>
        <v>51.5151515151515</v>
      </c>
      <c r="AI12" s="205" t="s">
        <v>78</v>
      </c>
      <c r="AJ12" s="75"/>
      <c r="AO12" s="157">
        <v>5</v>
      </c>
      <c r="AP12" s="102">
        <v>3372</v>
      </c>
      <c r="AQ12" s="45" t="s">
        <v>86</v>
      </c>
      <c r="AR12" s="151">
        <v>77</v>
      </c>
      <c r="AS12" s="192">
        <v>77</v>
      </c>
      <c r="AT12" s="188">
        <f t="shared" si="6"/>
        <v>0</v>
      </c>
      <c r="AU12" s="182">
        <f t="shared" si="7"/>
        <v>0</v>
      </c>
      <c r="AV12" s="205" t="s">
        <v>78</v>
      </c>
      <c r="AW12" s="146"/>
      <c r="BB12" s="157">
        <v>5</v>
      </c>
      <c r="BC12" s="102">
        <v>3372</v>
      </c>
      <c r="BD12" s="45" t="s">
        <v>86</v>
      </c>
      <c r="BE12" s="151">
        <v>312</v>
      </c>
      <c r="BF12" s="192">
        <v>312</v>
      </c>
      <c r="BG12" s="181">
        <f t="shared" si="8"/>
        <v>0</v>
      </c>
      <c r="BH12" s="182">
        <f t="shared" si="9"/>
        <v>0</v>
      </c>
      <c r="BI12" s="205" t="s">
        <v>78</v>
      </c>
      <c r="BJ12" s="146"/>
    </row>
    <row r="13" spans="1:62" ht="14.25" customHeight="1">
      <c r="A13" s="101">
        <v>6</v>
      </c>
      <c r="B13" s="138">
        <v>3389</v>
      </c>
      <c r="C13" s="139" t="s">
        <v>87</v>
      </c>
      <c r="D13" s="152">
        <v>248</v>
      </c>
      <c r="E13" s="200">
        <v>260</v>
      </c>
      <c r="F13" s="208">
        <f t="shared" si="0"/>
        <v>12</v>
      </c>
      <c r="G13" s="174">
        <f t="shared" si="1"/>
        <v>4.838709677419345</v>
      </c>
      <c r="H13" s="205" t="s">
        <v>78</v>
      </c>
      <c r="I13" s="270"/>
      <c r="J13" s="270"/>
      <c r="P13" s="101">
        <v>6</v>
      </c>
      <c r="Q13" s="138">
        <v>3389</v>
      </c>
      <c r="R13" s="139" t="s">
        <v>87</v>
      </c>
      <c r="S13" s="152">
        <v>110</v>
      </c>
      <c r="T13" s="200">
        <v>300</v>
      </c>
      <c r="U13" s="208">
        <f t="shared" si="2"/>
        <v>190</v>
      </c>
      <c r="V13" s="174">
        <f t="shared" si="3"/>
        <v>172.7272727272727</v>
      </c>
      <c r="W13" s="205" t="s">
        <v>78</v>
      </c>
      <c r="X13" s="146"/>
      <c r="AB13" s="101">
        <v>6</v>
      </c>
      <c r="AC13" s="138">
        <v>3389</v>
      </c>
      <c r="AD13" s="139" t="s">
        <v>87</v>
      </c>
      <c r="AE13" s="152">
        <v>1320</v>
      </c>
      <c r="AF13" s="200">
        <v>1320</v>
      </c>
      <c r="AG13" s="208">
        <f t="shared" si="4"/>
        <v>0</v>
      </c>
      <c r="AH13" s="174">
        <f t="shared" si="5"/>
        <v>0</v>
      </c>
      <c r="AI13" s="205" t="s">
        <v>78</v>
      </c>
      <c r="AJ13" s="160"/>
      <c r="AO13" s="101">
        <v>6</v>
      </c>
      <c r="AP13" s="138">
        <v>3389</v>
      </c>
      <c r="AQ13" s="139" t="s">
        <v>87</v>
      </c>
      <c r="AR13" s="152">
        <v>182</v>
      </c>
      <c r="AS13" s="200">
        <v>300</v>
      </c>
      <c r="AT13" s="176">
        <f t="shared" si="6"/>
        <v>118</v>
      </c>
      <c r="AU13" s="174">
        <f t="shared" si="7"/>
        <v>64.83516483516482</v>
      </c>
      <c r="AV13" s="205" t="s">
        <v>78</v>
      </c>
      <c r="AW13" s="146"/>
      <c r="BB13" s="101">
        <v>6</v>
      </c>
      <c r="BC13" s="138">
        <v>3389</v>
      </c>
      <c r="BD13" s="139" t="s">
        <v>87</v>
      </c>
      <c r="BE13" s="152">
        <v>1166</v>
      </c>
      <c r="BF13" s="200">
        <v>1166</v>
      </c>
      <c r="BG13" s="208">
        <f t="shared" si="8"/>
        <v>0</v>
      </c>
      <c r="BH13" s="174">
        <f t="shared" si="9"/>
        <v>0</v>
      </c>
      <c r="BI13" s="205" t="s">
        <v>78</v>
      </c>
      <c r="BJ13" s="146"/>
    </row>
    <row r="14" spans="1:62" ht="14.25" customHeight="1">
      <c r="A14" s="157">
        <v>7</v>
      </c>
      <c r="B14" s="101">
        <v>3393</v>
      </c>
      <c r="C14" s="38" t="s">
        <v>88</v>
      </c>
      <c r="D14" s="151">
        <v>11</v>
      </c>
      <c r="E14" s="192">
        <v>11</v>
      </c>
      <c r="F14" s="183">
        <f t="shared" si="0"/>
        <v>0</v>
      </c>
      <c r="G14" s="184">
        <f t="shared" si="1"/>
        <v>0</v>
      </c>
      <c r="H14" s="205" t="s">
        <v>78</v>
      </c>
      <c r="I14" s="270"/>
      <c r="J14" s="270"/>
      <c r="P14" s="157">
        <v>7</v>
      </c>
      <c r="Q14" s="101">
        <v>3393</v>
      </c>
      <c r="R14" s="38" t="s">
        <v>88</v>
      </c>
      <c r="S14" s="151">
        <v>88</v>
      </c>
      <c r="T14" s="192">
        <v>100</v>
      </c>
      <c r="U14" s="183">
        <f t="shared" si="2"/>
        <v>12</v>
      </c>
      <c r="V14" s="184">
        <f t="shared" si="3"/>
        <v>13.63636363636364</v>
      </c>
      <c r="W14" s="205" t="s">
        <v>78</v>
      </c>
      <c r="X14" s="146"/>
      <c r="AB14" s="157">
        <v>7</v>
      </c>
      <c r="AC14" s="101">
        <v>3393</v>
      </c>
      <c r="AD14" s="38" t="s">
        <v>88</v>
      </c>
      <c r="AE14" s="192" t="s">
        <v>94</v>
      </c>
      <c r="AF14" s="192">
        <v>40</v>
      </c>
      <c r="AG14" s="192" t="s">
        <v>94</v>
      </c>
      <c r="AH14" s="192" t="s">
        <v>94</v>
      </c>
      <c r="AI14" s="210" t="s">
        <v>94</v>
      </c>
      <c r="AJ14" s="210" t="s">
        <v>101</v>
      </c>
      <c r="AO14" s="157">
        <v>7</v>
      </c>
      <c r="AP14" s="101">
        <v>3393</v>
      </c>
      <c r="AQ14" s="38" t="s">
        <v>88</v>
      </c>
      <c r="AR14" s="151">
        <v>44</v>
      </c>
      <c r="AS14" s="192">
        <v>55</v>
      </c>
      <c r="AT14" s="189">
        <f t="shared" si="6"/>
        <v>11</v>
      </c>
      <c r="AU14" s="184">
        <f t="shared" si="7"/>
        <v>25</v>
      </c>
      <c r="AV14" s="205" t="s">
        <v>78</v>
      </c>
      <c r="AW14" s="146"/>
      <c r="BB14" s="157">
        <v>7</v>
      </c>
      <c r="BC14" s="101">
        <v>3393</v>
      </c>
      <c r="BD14" s="38" t="s">
        <v>88</v>
      </c>
      <c r="BE14" s="151">
        <v>4</v>
      </c>
      <c r="BF14" s="192">
        <v>4</v>
      </c>
      <c r="BG14" s="183">
        <f t="shared" si="8"/>
        <v>0</v>
      </c>
      <c r="BH14" s="184">
        <f t="shared" si="9"/>
        <v>0</v>
      </c>
      <c r="BI14" s="205" t="s">
        <v>78</v>
      </c>
      <c r="BJ14" s="146"/>
    </row>
    <row r="15" spans="1:62" ht="14.25" customHeight="1" thickBot="1">
      <c r="A15" s="158">
        <v>8</v>
      </c>
      <c r="B15" s="140">
        <v>3412</v>
      </c>
      <c r="C15" s="141" t="s">
        <v>89</v>
      </c>
      <c r="D15" s="153">
        <v>6</v>
      </c>
      <c r="E15" s="199">
        <v>150</v>
      </c>
      <c r="F15" s="185">
        <f t="shared" si="0"/>
        <v>144</v>
      </c>
      <c r="G15" s="191">
        <f t="shared" si="1"/>
        <v>2400</v>
      </c>
      <c r="H15" s="206" t="s">
        <v>78</v>
      </c>
      <c r="I15" s="270"/>
      <c r="J15" s="270"/>
      <c r="P15" s="158">
        <v>8</v>
      </c>
      <c r="Q15" s="140">
        <v>3412</v>
      </c>
      <c r="R15" s="141" t="s">
        <v>89</v>
      </c>
      <c r="S15" s="153">
        <v>99</v>
      </c>
      <c r="T15" s="199">
        <v>300</v>
      </c>
      <c r="U15" s="185">
        <f t="shared" si="2"/>
        <v>201</v>
      </c>
      <c r="V15" s="191">
        <f t="shared" si="3"/>
        <v>203.030303030303</v>
      </c>
      <c r="W15" s="206" t="s">
        <v>78</v>
      </c>
      <c r="X15" s="146"/>
      <c r="Y15" s="264"/>
      <c r="AB15" s="158">
        <v>8</v>
      </c>
      <c r="AC15" s="140">
        <v>3412</v>
      </c>
      <c r="AD15" s="141" t="s">
        <v>89</v>
      </c>
      <c r="AE15" s="153">
        <v>550</v>
      </c>
      <c r="AF15" s="199">
        <v>600</v>
      </c>
      <c r="AG15" s="185">
        <f t="shared" si="4"/>
        <v>50</v>
      </c>
      <c r="AH15" s="191">
        <f t="shared" si="5"/>
        <v>9.09090909090908</v>
      </c>
      <c r="AI15" s="206" t="s">
        <v>78</v>
      </c>
      <c r="AJ15" s="134"/>
      <c r="AO15" s="158">
        <v>8</v>
      </c>
      <c r="AP15" s="140">
        <v>3412</v>
      </c>
      <c r="AQ15" s="141" t="s">
        <v>89</v>
      </c>
      <c r="AR15" s="133">
        <v>110</v>
      </c>
      <c r="AS15" s="199">
        <v>110</v>
      </c>
      <c r="AT15" s="190">
        <f>AS15-AR15</f>
        <v>0</v>
      </c>
      <c r="AU15" s="191">
        <f>((AS15/AR15)*100)-100</f>
        <v>0</v>
      </c>
      <c r="AV15" s="206" t="s">
        <v>78</v>
      </c>
      <c r="AW15" s="169"/>
      <c r="BB15" s="158">
        <v>8</v>
      </c>
      <c r="BC15" s="140">
        <v>3412</v>
      </c>
      <c r="BD15" s="141" t="s">
        <v>89</v>
      </c>
      <c r="BE15" s="153">
        <v>356</v>
      </c>
      <c r="BF15" s="199">
        <v>356</v>
      </c>
      <c r="BG15" s="185">
        <f t="shared" si="8"/>
        <v>0</v>
      </c>
      <c r="BH15" s="191">
        <f t="shared" si="9"/>
        <v>0</v>
      </c>
      <c r="BI15" s="206" t="s">
        <v>78</v>
      </c>
      <c r="BJ15" s="169"/>
    </row>
    <row r="16" ht="14.25" customHeight="1">
      <c r="Y16" s="264"/>
    </row>
    <row r="17" spans="1:54" ht="14.25" customHeight="1">
      <c r="A17" s="226" t="s">
        <v>26</v>
      </c>
      <c r="P17" s="226" t="s">
        <v>40</v>
      </c>
      <c r="Y17" s="264"/>
      <c r="AB17" s="226" t="s">
        <v>24</v>
      </c>
      <c r="AO17" s="226" t="s">
        <v>2</v>
      </c>
      <c r="BB17" s="288" t="s">
        <v>4</v>
      </c>
    </row>
    <row r="18" ht="6" customHeight="1" thickBot="1">
      <c r="Y18" s="146"/>
    </row>
    <row r="19" spans="1:62" ht="14.25" customHeight="1" thickBot="1">
      <c r="A19" s="312" t="s">
        <v>90</v>
      </c>
      <c r="B19" s="312" t="s">
        <v>80</v>
      </c>
      <c r="C19" s="318" t="s">
        <v>91</v>
      </c>
      <c r="D19" s="310" t="s">
        <v>72</v>
      </c>
      <c r="E19" s="310" t="s">
        <v>92</v>
      </c>
      <c r="F19" s="335" t="s">
        <v>82</v>
      </c>
      <c r="G19" s="336"/>
      <c r="H19" s="310" t="s">
        <v>57</v>
      </c>
      <c r="I19" s="264"/>
      <c r="J19" s="264"/>
      <c r="P19" s="312" t="s">
        <v>90</v>
      </c>
      <c r="Q19" s="312" t="s">
        <v>80</v>
      </c>
      <c r="R19" s="318" t="s">
        <v>91</v>
      </c>
      <c r="S19" s="310" t="s">
        <v>72</v>
      </c>
      <c r="T19" s="310" t="s">
        <v>92</v>
      </c>
      <c r="U19" s="335" t="s">
        <v>82</v>
      </c>
      <c r="V19" s="336"/>
      <c r="W19" s="310" t="s">
        <v>57</v>
      </c>
      <c r="X19" s="310" t="s">
        <v>93</v>
      </c>
      <c r="Y19" s="146"/>
      <c r="AB19" s="312" t="s">
        <v>90</v>
      </c>
      <c r="AC19" s="312" t="s">
        <v>80</v>
      </c>
      <c r="AD19" s="318" t="s">
        <v>91</v>
      </c>
      <c r="AE19" s="310" t="s">
        <v>72</v>
      </c>
      <c r="AF19" s="310" t="s">
        <v>92</v>
      </c>
      <c r="AG19" s="335" t="s">
        <v>82</v>
      </c>
      <c r="AH19" s="336"/>
      <c r="AI19" s="310" t="s">
        <v>57</v>
      </c>
      <c r="AJ19" s="337"/>
      <c r="AO19" s="312" t="s">
        <v>90</v>
      </c>
      <c r="AP19" s="312" t="s">
        <v>80</v>
      </c>
      <c r="AQ19" s="318" t="s">
        <v>91</v>
      </c>
      <c r="AR19" s="310" t="s">
        <v>72</v>
      </c>
      <c r="AS19" s="310" t="s">
        <v>92</v>
      </c>
      <c r="AT19" s="335" t="s">
        <v>82</v>
      </c>
      <c r="AU19" s="336"/>
      <c r="AV19" s="310" t="s">
        <v>57</v>
      </c>
      <c r="AW19" s="337"/>
      <c r="BB19" s="312" t="s">
        <v>90</v>
      </c>
      <c r="BC19" s="312" t="s">
        <v>80</v>
      </c>
      <c r="BD19" s="318" t="s">
        <v>91</v>
      </c>
      <c r="BE19" s="310" t="s">
        <v>72</v>
      </c>
      <c r="BF19" s="310" t="s">
        <v>92</v>
      </c>
      <c r="BG19" s="335" t="s">
        <v>82</v>
      </c>
      <c r="BH19" s="336"/>
      <c r="BI19" s="310" t="s">
        <v>57</v>
      </c>
      <c r="BJ19" s="337"/>
    </row>
    <row r="20" spans="1:62" ht="14.25" customHeight="1" thickBot="1">
      <c r="A20" s="313"/>
      <c r="B20" s="313"/>
      <c r="C20" s="319"/>
      <c r="D20" s="334"/>
      <c r="E20" s="340"/>
      <c r="F20" s="338" t="s">
        <v>52</v>
      </c>
      <c r="G20" s="339" t="s">
        <v>53</v>
      </c>
      <c r="H20" s="340"/>
      <c r="I20" s="264"/>
      <c r="J20" s="264"/>
      <c r="P20" s="313"/>
      <c r="Q20" s="313"/>
      <c r="R20" s="319"/>
      <c r="S20" s="334"/>
      <c r="T20" s="340"/>
      <c r="U20" s="338" t="s">
        <v>52</v>
      </c>
      <c r="V20" s="339" t="s">
        <v>53</v>
      </c>
      <c r="W20" s="340"/>
      <c r="X20" s="340"/>
      <c r="Y20" s="146"/>
      <c r="AB20" s="313"/>
      <c r="AC20" s="313"/>
      <c r="AD20" s="319"/>
      <c r="AE20" s="334"/>
      <c r="AF20" s="340"/>
      <c r="AG20" s="338" t="s">
        <v>52</v>
      </c>
      <c r="AH20" s="339" t="s">
        <v>53</v>
      </c>
      <c r="AI20" s="340"/>
      <c r="AJ20" s="337"/>
      <c r="AO20" s="313"/>
      <c r="AP20" s="313"/>
      <c r="AQ20" s="319"/>
      <c r="AR20" s="334"/>
      <c r="AS20" s="340"/>
      <c r="AT20" s="338" t="s">
        <v>52</v>
      </c>
      <c r="AU20" s="339" t="s">
        <v>53</v>
      </c>
      <c r="AV20" s="340"/>
      <c r="AW20" s="337"/>
      <c r="BB20" s="313"/>
      <c r="BC20" s="313"/>
      <c r="BD20" s="319"/>
      <c r="BE20" s="334"/>
      <c r="BF20" s="340"/>
      <c r="BG20" s="338" t="s">
        <v>52</v>
      </c>
      <c r="BH20" s="339" t="s">
        <v>53</v>
      </c>
      <c r="BI20" s="340"/>
      <c r="BJ20" s="337"/>
    </row>
    <row r="21" spans="1:62" ht="28.5" customHeight="1" thickBot="1">
      <c r="A21" s="314"/>
      <c r="B21" s="314"/>
      <c r="C21" s="320"/>
      <c r="D21" s="311"/>
      <c r="E21" s="341"/>
      <c r="F21" s="342"/>
      <c r="G21" s="343"/>
      <c r="H21" s="341"/>
      <c r="I21" s="264"/>
      <c r="J21" s="264"/>
      <c r="P21" s="314"/>
      <c r="Q21" s="314"/>
      <c r="R21" s="320"/>
      <c r="S21" s="311"/>
      <c r="T21" s="341"/>
      <c r="U21" s="342"/>
      <c r="V21" s="343"/>
      <c r="W21" s="341"/>
      <c r="X21" s="341"/>
      <c r="Y21" s="146"/>
      <c r="AB21" s="314"/>
      <c r="AC21" s="314"/>
      <c r="AD21" s="320"/>
      <c r="AE21" s="311"/>
      <c r="AF21" s="341"/>
      <c r="AG21" s="342"/>
      <c r="AH21" s="343"/>
      <c r="AI21" s="341"/>
      <c r="AJ21" s="337"/>
      <c r="AO21" s="314"/>
      <c r="AP21" s="314"/>
      <c r="AQ21" s="320"/>
      <c r="AR21" s="311"/>
      <c r="AS21" s="341"/>
      <c r="AT21" s="342"/>
      <c r="AU21" s="343"/>
      <c r="AV21" s="341"/>
      <c r="AW21" s="337"/>
      <c r="BB21" s="314"/>
      <c r="BC21" s="314"/>
      <c r="BD21" s="320"/>
      <c r="BE21" s="311"/>
      <c r="BF21" s="341"/>
      <c r="BG21" s="342"/>
      <c r="BH21" s="343"/>
      <c r="BI21" s="341"/>
      <c r="BJ21" s="337"/>
    </row>
    <row r="22" spans="1:62" ht="14.25" customHeight="1">
      <c r="A22" s="100">
        <v>1</v>
      </c>
      <c r="B22" s="100">
        <v>3049</v>
      </c>
      <c r="C22" s="35" t="s">
        <v>81</v>
      </c>
      <c r="D22" s="150">
        <v>727</v>
      </c>
      <c r="E22" s="186">
        <v>790</v>
      </c>
      <c r="F22" s="187">
        <f aca="true" t="shared" si="10" ref="F22:F28">E22-D22</f>
        <v>63</v>
      </c>
      <c r="G22" s="180">
        <f aca="true" t="shared" si="11" ref="G22:G28">((E22/D22)*100)-100</f>
        <v>8.665749656121037</v>
      </c>
      <c r="H22" s="207" t="s">
        <v>78</v>
      </c>
      <c r="I22" s="270"/>
      <c r="J22" s="270"/>
      <c r="P22" s="100">
        <v>1</v>
      </c>
      <c r="Q22" s="100">
        <v>3049</v>
      </c>
      <c r="R22" s="35" t="s">
        <v>81</v>
      </c>
      <c r="S22" s="150">
        <v>770</v>
      </c>
      <c r="T22" s="186">
        <v>1700</v>
      </c>
      <c r="U22" s="179">
        <f aca="true" t="shared" si="12" ref="U22:U28">T22-S22</f>
        <v>930</v>
      </c>
      <c r="V22" s="180">
        <f aca="true" t="shared" si="13" ref="V22:V28">((T22/S22)*100)-100</f>
        <v>120.7792207792208</v>
      </c>
      <c r="W22" s="207" t="s">
        <v>78</v>
      </c>
      <c r="X22" s="89"/>
      <c r="Y22" s="146"/>
      <c r="AB22" s="100">
        <v>1</v>
      </c>
      <c r="AC22" s="100">
        <v>3049</v>
      </c>
      <c r="AD22" s="35" t="s">
        <v>81</v>
      </c>
      <c r="AE22" s="150">
        <v>1320</v>
      </c>
      <c r="AF22" s="186">
        <v>1320</v>
      </c>
      <c r="AG22" s="187">
        <f aca="true" t="shared" si="14" ref="AG22:AG28">AF22-AE22</f>
        <v>0</v>
      </c>
      <c r="AH22" s="180">
        <f aca="true" t="shared" si="15" ref="AH22:AH28">((AF22/AE22)*100)-100</f>
        <v>0</v>
      </c>
      <c r="AI22" s="207" t="s">
        <v>78</v>
      </c>
      <c r="AJ22" s="146"/>
      <c r="AO22" s="100">
        <v>1</v>
      </c>
      <c r="AP22" s="100">
        <v>3049</v>
      </c>
      <c r="AQ22" s="35" t="s">
        <v>81</v>
      </c>
      <c r="AR22" s="150">
        <v>14586</v>
      </c>
      <c r="AS22" s="186">
        <v>14586</v>
      </c>
      <c r="AT22" s="179">
        <f aca="true" t="shared" si="16" ref="AT22:AT29">AS22-AR22</f>
        <v>0</v>
      </c>
      <c r="AU22" s="180">
        <f aca="true" t="shared" si="17" ref="AU22:AU29">((AS22/AR22)*100)-100</f>
        <v>0</v>
      </c>
      <c r="AV22" s="207" t="s">
        <v>78</v>
      </c>
      <c r="AW22" s="146"/>
      <c r="BB22" s="100">
        <v>1</v>
      </c>
      <c r="BC22" s="100">
        <v>3049</v>
      </c>
      <c r="BD22" s="35" t="s">
        <v>81</v>
      </c>
      <c r="BE22" s="150">
        <v>3847</v>
      </c>
      <c r="BF22" s="89">
        <v>3497</v>
      </c>
      <c r="BG22" s="172">
        <f aca="true" t="shared" si="18" ref="BG22:BG29">BF22-BE22</f>
        <v>-350</v>
      </c>
      <c r="BH22" s="143">
        <f aca="true" t="shared" si="19" ref="BH22:BH29">((BF22/BE22)*100)-100</f>
        <v>-9.097998440343119</v>
      </c>
      <c r="BI22" s="198" t="s">
        <v>107</v>
      </c>
      <c r="BJ22" s="146"/>
    </row>
    <row r="23" spans="1:62" ht="14.25" customHeight="1">
      <c r="A23" s="101">
        <v>2</v>
      </c>
      <c r="B23" s="101">
        <v>3299</v>
      </c>
      <c r="C23" s="38" t="s">
        <v>83</v>
      </c>
      <c r="D23" s="151">
        <v>275</v>
      </c>
      <c r="E23" s="192">
        <v>330</v>
      </c>
      <c r="F23" s="188">
        <f t="shared" si="10"/>
        <v>55</v>
      </c>
      <c r="G23" s="182">
        <f t="shared" si="11"/>
        <v>20</v>
      </c>
      <c r="H23" s="205" t="s">
        <v>78</v>
      </c>
      <c r="I23" s="270"/>
      <c r="J23" s="270"/>
      <c r="P23" s="101">
        <v>2</v>
      </c>
      <c r="Q23" s="101">
        <v>3299</v>
      </c>
      <c r="R23" s="38" t="s">
        <v>83</v>
      </c>
      <c r="S23" s="151">
        <v>220</v>
      </c>
      <c r="T23" s="192">
        <v>700</v>
      </c>
      <c r="U23" s="181">
        <f t="shared" si="12"/>
        <v>480</v>
      </c>
      <c r="V23" s="182">
        <f t="shared" si="13"/>
        <v>218.1818181818182</v>
      </c>
      <c r="W23" s="205" t="s">
        <v>78</v>
      </c>
      <c r="X23" s="75"/>
      <c r="Y23" s="146"/>
      <c r="AB23" s="101">
        <v>2</v>
      </c>
      <c r="AC23" s="101">
        <v>3299</v>
      </c>
      <c r="AD23" s="38" t="s">
        <v>83</v>
      </c>
      <c r="AE23" s="151">
        <v>550</v>
      </c>
      <c r="AF23" s="192">
        <v>700</v>
      </c>
      <c r="AG23" s="188">
        <f t="shared" si="14"/>
        <v>150</v>
      </c>
      <c r="AH23" s="182">
        <f t="shared" si="15"/>
        <v>27.272727272727266</v>
      </c>
      <c r="AI23" s="205" t="s">
        <v>78</v>
      </c>
      <c r="AJ23" s="146"/>
      <c r="AO23" s="101">
        <v>2</v>
      </c>
      <c r="AP23" s="101">
        <v>3299</v>
      </c>
      <c r="AQ23" s="38" t="s">
        <v>83</v>
      </c>
      <c r="AR23" s="151">
        <v>2489</v>
      </c>
      <c r="AS23" s="192">
        <v>2489</v>
      </c>
      <c r="AT23" s="181">
        <f t="shared" si="16"/>
        <v>0</v>
      </c>
      <c r="AU23" s="182">
        <f t="shared" si="17"/>
        <v>0</v>
      </c>
      <c r="AV23" s="205" t="s">
        <v>78</v>
      </c>
      <c r="AW23" s="146"/>
      <c r="BB23" s="101">
        <v>2</v>
      </c>
      <c r="BC23" s="101">
        <v>3299</v>
      </c>
      <c r="BD23" s="38" t="s">
        <v>83</v>
      </c>
      <c r="BE23" s="151">
        <v>1650</v>
      </c>
      <c r="BF23" s="192">
        <v>1650</v>
      </c>
      <c r="BG23" s="192">
        <f t="shared" si="18"/>
        <v>0</v>
      </c>
      <c r="BH23" s="181">
        <f t="shared" si="19"/>
        <v>0</v>
      </c>
      <c r="BI23" s="205" t="s">
        <v>78</v>
      </c>
      <c r="BJ23" s="146"/>
    </row>
    <row r="24" spans="1:62" ht="14.25" customHeight="1">
      <c r="A24" s="157">
        <v>3</v>
      </c>
      <c r="B24" s="102">
        <v>3300</v>
      </c>
      <c r="C24" s="45" t="s">
        <v>84</v>
      </c>
      <c r="D24" s="151">
        <v>330</v>
      </c>
      <c r="E24" s="192">
        <v>330</v>
      </c>
      <c r="F24" s="188">
        <f t="shared" si="10"/>
        <v>0</v>
      </c>
      <c r="G24" s="182">
        <f t="shared" si="11"/>
        <v>0</v>
      </c>
      <c r="H24" s="205" t="s">
        <v>78</v>
      </c>
      <c r="I24" s="270"/>
      <c r="J24" s="270"/>
      <c r="P24" s="157">
        <v>3</v>
      </c>
      <c r="Q24" s="102">
        <v>3300</v>
      </c>
      <c r="R24" s="45" t="s">
        <v>84</v>
      </c>
      <c r="S24" s="151">
        <v>297</v>
      </c>
      <c r="T24" s="192">
        <v>750</v>
      </c>
      <c r="U24" s="181">
        <f t="shared" si="12"/>
        <v>453</v>
      </c>
      <c r="V24" s="182">
        <f t="shared" si="13"/>
        <v>152.5252525252525</v>
      </c>
      <c r="W24" s="205" t="s">
        <v>78</v>
      </c>
      <c r="X24" s="75"/>
      <c r="Y24" s="146"/>
      <c r="AB24" s="157">
        <v>3</v>
      </c>
      <c r="AC24" s="102">
        <v>3300</v>
      </c>
      <c r="AD24" s="45" t="s">
        <v>84</v>
      </c>
      <c r="AE24" s="151">
        <v>880</v>
      </c>
      <c r="AF24" s="192">
        <v>880</v>
      </c>
      <c r="AG24" s="188">
        <f>AF24-AE24</f>
        <v>0</v>
      </c>
      <c r="AH24" s="182">
        <f>((AF24/AE24)*100)-100</f>
        <v>0</v>
      </c>
      <c r="AI24" s="205" t="s">
        <v>78</v>
      </c>
      <c r="AJ24" s="146"/>
      <c r="AO24" s="157">
        <v>3</v>
      </c>
      <c r="AP24" s="102">
        <v>3300</v>
      </c>
      <c r="AQ24" s="45" t="s">
        <v>84</v>
      </c>
      <c r="AR24" s="151">
        <v>2701</v>
      </c>
      <c r="AS24" s="192">
        <v>2701</v>
      </c>
      <c r="AT24" s="181">
        <f t="shared" si="16"/>
        <v>0</v>
      </c>
      <c r="AU24" s="182">
        <f t="shared" si="17"/>
        <v>0</v>
      </c>
      <c r="AV24" s="205" t="s">
        <v>78</v>
      </c>
      <c r="AW24" s="146"/>
      <c r="BB24" s="157">
        <v>3</v>
      </c>
      <c r="BC24" s="102">
        <v>3300</v>
      </c>
      <c r="BD24" s="45" t="s">
        <v>84</v>
      </c>
      <c r="BE24" s="151">
        <v>1040</v>
      </c>
      <c r="BF24" s="192">
        <v>1840</v>
      </c>
      <c r="BG24" s="192">
        <f t="shared" si="18"/>
        <v>800</v>
      </c>
      <c r="BH24" s="181">
        <f t="shared" si="19"/>
        <v>76.9230769230769</v>
      </c>
      <c r="BI24" s="205" t="s">
        <v>78</v>
      </c>
      <c r="BJ24" s="146"/>
    </row>
    <row r="25" spans="1:62" ht="14.25" customHeight="1">
      <c r="A25" s="101">
        <v>4</v>
      </c>
      <c r="B25" s="102">
        <v>3371</v>
      </c>
      <c r="C25" s="45" t="s">
        <v>85</v>
      </c>
      <c r="D25" s="151">
        <v>66</v>
      </c>
      <c r="E25" s="192">
        <v>180</v>
      </c>
      <c r="F25" s="188">
        <f t="shared" si="10"/>
        <v>114</v>
      </c>
      <c r="G25" s="182">
        <f t="shared" si="11"/>
        <v>172.7272727272727</v>
      </c>
      <c r="H25" s="205" t="s">
        <v>78</v>
      </c>
      <c r="I25" s="270"/>
      <c r="J25" s="270"/>
      <c r="P25" s="101">
        <v>4</v>
      </c>
      <c r="Q25" s="102">
        <v>3371</v>
      </c>
      <c r="R25" s="45" t="s">
        <v>85</v>
      </c>
      <c r="S25" s="151">
        <v>51</v>
      </c>
      <c r="T25" s="192">
        <v>80</v>
      </c>
      <c r="U25" s="181">
        <f t="shared" si="12"/>
        <v>29</v>
      </c>
      <c r="V25" s="182">
        <f t="shared" si="13"/>
        <v>56.86274509803923</v>
      </c>
      <c r="W25" s="205" t="s">
        <v>78</v>
      </c>
      <c r="X25" s="75"/>
      <c r="Y25" s="146"/>
      <c r="AB25" s="101">
        <v>4</v>
      </c>
      <c r="AC25" s="102">
        <v>3371</v>
      </c>
      <c r="AD25" s="45" t="s">
        <v>85</v>
      </c>
      <c r="AE25" s="151">
        <v>44</v>
      </c>
      <c r="AF25" s="192">
        <v>50</v>
      </c>
      <c r="AG25" s="188">
        <f t="shared" si="14"/>
        <v>6</v>
      </c>
      <c r="AH25" s="182">
        <f t="shared" si="15"/>
        <v>13.63636363636364</v>
      </c>
      <c r="AI25" s="205" t="s">
        <v>78</v>
      </c>
      <c r="AJ25" s="146"/>
      <c r="AO25" s="101">
        <v>4</v>
      </c>
      <c r="AP25" s="102">
        <v>3371</v>
      </c>
      <c r="AQ25" s="45" t="s">
        <v>85</v>
      </c>
      <c r="AR25" s="151">
        <v>55</v>
      </c>
      <c r="AS25" s="192">
        <v>75</v>
      </c>
      <c r="AT25" s="181">
        <f t="shared" si="16"/>
        <v>20</v>
      </c>
      <c r="AU25" s="182">
        <f t="shared" si="17"/>
        <v>36.363636363636346</v>
      </c>
      <c r="AV25" s="205" t="s">
        <v>78</v>
      </c>
      <c r="AW25" s="146"/>
      <c r="BB25" s="101">
        <v>4</v>
      </c>
      <c r="BC25" s="102">
        <v>3371</v>
      </c>
      <c r="BD25" s="45" t="s">
        <v>85</v>
      </c>
      <c r="BE25" s="151">
        <v>44</v>
      </c>
      <c r="BF25" s="192">
        <v>200</v>
      </c>
      <c r="BG25" s="192">
        <f t="shared" si="18"/>
        <v>156</v>
      </c>
      <c r="BH25" s="181">
        <f t="shared" si="19"/>
        <v>354.54545454545456</v>
      </c>
      <c r="BI25" s="205" t="s">
        <v>78</v>
      </c>
      <c r="BJ25" s="146"/>
    </row>
    <row r="26" spans="1:62" ht="14.25" customHeight="1">
      <c r="A26" s="157">
        <v>5</v>
      </c>
      <c r="B26" s="102">
        <v>3372</v>
      </c>
      <c r="C26" s="45" t="s">
        <v>86</v>
      </c>
      <c r="D26" s="151">
        <v>77</v>
      </c>
      <c r="E26" s="192">
        <v>90</v>
      </c>
      <c r="F26" s="188">
        <f t="shared" si="10"/>
        <v>13</v>
      </c>
      <c r="G26" s="182">
        <f t="shared" si="11"/>
        <v>16.883116883116884</v>
      </c>
      <c r="H26" s="205" t="s">
        <v>78</v>
      </c>
      <c r="I26" s="270"/>
      <c r="J26" s="270"/>
      <c r="P26" s="157">
        <v>5</v>
      </c>
      <c r="Q26" s="102">
        <v>3372</v>
      </c>
      <c r="R26" s="45" t="s">
        <v>86</v>
      </c>
      <c r="S26" s="151">
        <v>51</v>
      </c>
      <c r="T26" s="192">
        <v>80</v>
      </c>
      <c r="U26" s="181">
        <f t="shared" si="12"/>
        <v>29</v>
      </c>
      <c r="V26" s="182">
        <f t="shared" si="13"/>
        <v>56.86274509803923</v>
      </c>
      <c r="W26" s="205" t="s">
        <v>78</v>
      </c>
      <c r="X26" s="75"/>
      <c r="AB26" s="157">
        <v>5</v>
      </c>
      <c r="AC26" s="102">
        <v>3372</v>
      </c>
      <c r="AD26" s="45" t="s">
        <v>86</v>
      </c>
      <c r="AE26" s="151">
        <v>7</v>
      </c>
      <c r="AF26" s="192">
        <v>50</v>
      </c>
      <c r="AG26" s="188">
        <f t="shared" si="14"/>
        <v>43</v>
      </c>
      <c r="AH26" s="182">
        <f t="shared" si="15"/>
        <v>614.2857142857143</v>
      </c>
      <c r="AI26" s="205" t="s">
        <v>78</v>
      </c>
      <c r="AJ26" s="146"/>
      <c r="AO26" s="157">
        <v>5</v>
      </c>
      <c r="AP26" s="102">
        <v>3372</v>
      </c>
      <c r="AQ26" s="45" t="s">
        <v>86</v>
      </c>
      <c r="AR26" s="151">
        <v>55</v>
      </c>
      <c r="AS26" s="192">
        <v>100</v>
      </c>
      <c r="AT26" s="181">
        <f t="shared" si="16"/>
        <v>45</v>
      </c>
      <c r="AU26" s="182">
        <f t="shared" si="17"/>
        <v>81.81818181818181</v>
      </c>
      <c r="AV26" s="205" t="s">
        <v>78</v>
      </c>
      <c r="AW26" s="146"/>
      <c r="BB26" s="157">
        <v>5</v>
      </c>
      <c r="BC26" s="102">
        <v>3372</v>
      </c>
      <c r="BD26" s="45" t="s">
        <v>86</v>
      </c>
      <c r="BE26" s="151">
        <v>55</v>
      </c>
      <c r="BF26" s="192">
        <v>540</v>
      </c>
      <c r="BG26" s="192">
        <f t="shared" si="18"/>
        <v>485</v>
      </c>
      <c r="BH26" s="181">
        <f t="shared" si="19"/>
        <v>881.8181818181819</v>
      </c>
      <c r="BI26" s="205" t="s">
        <v>78</v>
      </c>
      <c r="BJ26" s="146"/>
    </row>
    <row r="27" spans="1:62" ht="14.25" customHeight="1">
      <c r="A27" s="101">
        <v>6</v>
      </c>
      <c r="B27" s="138">
        <v>3389</v>
      </c>
      <c r="C27" s="139" t="s">
        <v>87</v>
      </c>
      <c r="D27" s="152">
        <v>110</v>
      </c>
      <c r="E27" s="200">
        <v>200</v>
      </c>
      <c r="F27" s="176">
        <f t="shared" si="10"/>
        <v>90</v>
      </c>
      <c r="G27" s="174">
        <f t="shared" si="11"/>
        <v>81.81818181818181</v>
      </c>
      <c r="H27" s="205" t="s">
        <v>78</v>
      </c>
      <c r="I27" s="270"/>
      <c r="J27" s="270"/>
      <c r="P27" s="101">
        <v>6</v>
      </c>
      <c r="Q27" s="138">
        <v>3389</v>
      </c>
      <c r="R27" s="139" t="s">
        <v>87</v>
      </c>
      <c r="S27" s="152">
        <v>279</v>
      </c>
      <c r="T27" s="200">
        <v>700</v>
      </c>
      <c r="U27" s="208">
        <f t="shared" si="12"/>
        <v>421</v>
      </c>
      <c r="V27" s="174">
        <f t="shared" si="13"/>
        <v>150.89605734767025</v>
      </c>
      <c r="W27" s="205" t="s">
        <v>78</v>
      </c>
      <c r="X27" s="160"/>
      <c r="AB27" s="101">
        <v>6</v>
      </c>
      <c r="AC27" s="138">
        <v>3389</v>
      </c>
      <c r="AD27" s="139" t="s">
        <v>87</v>
      </c>
      <c r="AE27" s="152">
        <v>275</v>
      </c>
      <c r="AF27" s="200">
        <v>1000</v>
      </c>
      <c r="AG27" s="176">
        <f t="shared" si="14"/>
        <v>725</v>
      </c>
      <c r="AH27" s="174">
        <f t="shared" si="15"/>
        <v>263.6363636363636</v>
      </c>
      <c r="AI27" s="205" t="s">
        <v>78</v>
      </c>
      <c r="AJ27" s="146"/>
      <c r="AO27" s="101">
        <v>6</v>
      </c>
      <c r="AP27" s="138">
        <v>3389</v>
      </c>
      <c r="AQ27" s="139" t="s">
        <v>87</v>
      </c>
      <c r="AR27" s="152">
        <v>3857</v>
      </c>
      <c r="AS27" s="200">
        <v>3857</v>
      </c>
      <c r="AT27" s="208">
        <f t="shared" si="16"/>
        <v>0</v>
      </c>
      <c r="AU27" s="174">
        <f t="shared" si="17"/>
        <v>0</v>
      </c>
      <c r="AV27" s="205" t="s">
        <v>78</v>
      </c>
      <c r="AW27" s="146"/>
      <c r="BB27" s="101">
        <v>6</v>
      </c>
      <c r="BC27" s="138">
        <v>3389</v>
      </c>
      <c r="BD27" s="139" t="s">
        <v>87</v>
      </c>
      <c r="BE27" s="152">
        <v>2896</v>
      </c>
      <c r="BF27" s="201">
        <v>1500</v>
      </c>
      <c r="BG27" s="178">
        <f t="shared" si="18"/>
        <v>-1396</v>
      </c>
      <c r="BH27" s="147">
        <f t="shared" si="19"/>
        <v>-48.20441988950276</v>
      </c>
      <c r="BI27" s="210" t="s">
        <v>107</v>
      </c>
      <c r="BJ27" s="146"/>
    </row>
    <row r="28" spans="1:62" ht="14.25" customHeight="1">
      <c r="A28" s="157">
        <v>7</v>
      </c>
      <c r="B28" s="101">
        <v>3393</v>
      </c>
      <c r="C28" s="38" t="s">
        <v>88</v>
      </c>
      <c r="D28" s="151">
        <v>55</v>
      </c>
      <c r="E28" s="192">
        <v>250</v>
      </c>
      <c r="F28" s="189">
        <f t="shared" si="10"/>
        <v>195</v>
      </c>
      <c r="G28" s="184">
        <f t="shared" si="11"/>
        <v>354.54545454545456</v>
      </c>
      <c r="H28" s="205" t="s">
        <v>78</v>
      </c>
      <c r="I28" s="270"/>
      <c r="J28" s="270"/>
      <c r="P28" s="157">
        <v>7</v>
      </c>
      <c r="Q28" s="101">
        <v>3393</v>
      </c>
      <c r="R28" s="38" t="s">
        <v>88</v>
      </c>
      <c r="S28" s="151">
        <v>33</v>
      </c>
      <c r="T28" s="192">
        <v>60</v>
      </c>
      <c r="U28" s="183">
        <f t="shared" si="12"/>
        <v>27</v>
      </c>
      <c r="V28" s="184">
        <f t="shared" si="13"/>
        <v>81.81818181818181</v>
      </c>
      <c r="W28" s="205" t="s">
        <v>78</v>
      </c>
      <c r="X28" s="75"/>
      <c r="AB28" s="157">
        <v>7</v>
      </c>
      <c r="AC28" s="101">
        <v>3393</v>
      </c>
      <c r="AD28" s="38" t="s">
        <v>88</v>
      </c>
      <c r="AE28" s="151">
        <v>33</v>
      </c>
      <c r="AF28" s="192">
        <v>40</v>
      </c>
      <c r="AG28" s="189">
        <f t="shared" si="14"/>
        <v>7</v>
      </c>
      <c r="AH28" s="184">
        <f t="shared" si="15"/>
        <v>21.212121212121218</v>
      </c>
      <c r="AI28" s="205" t="s">
        <v>78</v>
      </c>
      <c r="AJ28" s="146"/>
      <c r="AO28" s="157">
        <v>7</v>
      </c>
      <c r="AP28" s="101">
        <v>3393</v>
      </c>
      <c r="AQ28" s="38" t="s">
        <v>88</v>
      </c>
      <c r="AR28" s="151">
        <v>33</v>
      </c>
      <c r="AS28" s="192">
        <v>45</v>
      </c>
      <c r="AT28" s="183">
        <f t="shared" si="16"/>
        <v>12</v>
      </c>
      <c r="AU28" s="184">
        <f t="shared" si="17"/>
        <v>36.363636363636346</v>
      </c>
      <c r="AV28" s="205" t="s">
        <v>78</v>
      </c>
      <c r="AW28" s="146"/>
      <c r="BB28" s="157">
        <v>7</v>
      </c>
      <c r="BC28" s="101">
        <v>3393</v>
      </c>
      <c r="BD28" s="38" t="s">
        <v>88</v>
      </c>
      <c r="BE28" s="151">
        <v>55</v>
      </c>
      <c r="BF28" s="192">
        <v>55</v>
      </c>
      <c r="BG28" s="183">
        <f t="shared" si="18"/>
        <v>0</v>
      </c>
      <c r="BH28" s="184">
        <f t="shared" si="19"/>
        <v>0</v>
      </c>
      <c r="BI28" s="205" t="s">
        <v>78</v>
      </c>
      <c r="BJ28" s="146"/>
    </row>
    <row r="29" spans="1:62" ht="14.25" customHeight="1" thickBot="1">
      <c r="A29" s="158">
        <v>8</v>
      </c>
      <c r="B29" s="140">
        <v>3412</v>
      </c>
      <c r="C29" s="141" t="s">
        <v>89</v>
      </c>
      <c r="D29" s="153">
        <v>55</v>
      </c>
      <c r="E29" s="199">
        <v>90</v>
      </c>
      <c r="F29" s="190">
        <f>E29-D29</f>
        <v>35</v>
      </c>
      <c r="G29" s="191">
        <f>((E29/D29)*100)-100</f>
        <v>63.636363636363654</v>
      </c>
      <c r="H29" s="206" t="s">
        <v>78</v>
      </c>
      <c r="I29" s="270"/>
      <c r="J29" s="270"/>
      <c r="P29" s="158">
        <v>8</v>
      </c>
      <c r="Q29" s="140">
        <v>3412</v>
      </c>
      <c r="R29" s="141" t="s">
        <v>89</v>
      </c>
      <c r="S29" s="133" t="s">
        <v>94</v>
      </c>
      <c r="T29" s="199">
        <v>400</v>
      </c>
      <c r="U29" s="133" t="s">
        <v>94</v>
      </c>
      <c r="V29" s="133" t="s">
        <v>94</v>
      </c>
      <c r="W29" s="133" t="s">
        <v>94</v>
      </c>
      <c r="X29" s="301" t="s">
        <v>112</v>
      </c>
      <c r="AB29" s="158">
        <v>8</v>
      </c>
      <c r="AC29" s="140">
        <v>3412</v>
      </c>
      <c r="AD29" s="141" t="s">
        <v>89</v>
      </c>
      <c r="AE29" s="153">
        <v>114</v>
      </c>
      <c r="AF29" s="199">
        <v>280</v>
      </c>
      <c r="AG29" s="190">
        <f>AF29-AE29</f>
        <v>166</v>
      </c>
      <c r="AH29" s="191">
        <f>((AF29/AE29)*100)-100</f>
        <v>145.61403508771932</v>
      </c>
      <c r="AI29" s="206" t="s">
        <v>78</v>
      </c>
      <c r="AJ29" s="169"/>
      <c r="AO29" s="158">
        <v>8</v>
      </c>
      <c r="AP29" s="140">
        <v>3412</v>
      </c>
      <c r="AQ29" s="141" t="s">
        <v>89</v>
      </c>
      <c r="AR29" s="153">
        <v>330</v>
      </c>
      <c r="AS29" s="195">
        <v>600</v>
      </c>
      <c r="AT29" s="185">
        <f t="shared" si="16"/>
        <v>270</v>
      </c>
      <c r="AU29" s="191">
        <f t="shared" si="17"/>
        <v>81.81818181818181</v>
      </c>
      <c r="AV29" s="206" t="s">
        <v>78</v>
      </c>
      <c r="AW29" s="169"/>
      <c r="BB29" s="158">
        <v>8</v>
      </c>
      <c r="BC29" s="140">
        <v>3412</v>
      </c>
      <c r="BD29" s="141" t="s">
        <v>89</v>
      </c>
      <c r="BE29" s="153">
        <v>220</v>
      </c>
      <c r="BF29" s="199">
        <v>700</v>
      </c>
      <c r="BG29" s="185">
        <f t="shared" si="18"/>
        <v>480</v>
      </c>
      <c r="BH29" s="191">
        <f t="shared" si="19"/>
        <v>218.1818181818182</v>
      </c>
      <c r="BI29" s="206" t="s">
        <v>78</v>
      </c>
      <c r="BJ29" s="169"/>
    </row>
    <row r="30" spans="1:62" ht="14.25" customHeight="1">
      <c r="A30" s="162"/>
      <c r="B30" s="163"/>
      <c r="C30" s="164"/>
      <c r="D30" s="165"/>
      <c r="E30" s="166"/>
      <c r="F30" s="167"/>
      <c r="G30" s="168"/>
      <c r="H30" s="146"/>
      <c r="I30" s="146"/>
      <c r="J30" s="146"/>
      <c r="P30" s="162"/>
      <c r="Q30" s="163"/>
      <c r="R30" s="164"/>
      <c r="S30" s="165"/>
      <c r="T30" s="166"/>
      <c r="U30" s="167"/>
      <c r="V30" s="168"/>
      <c r="W30" s="146"/>
      <c r="X30" s="169"/>
      <c r="AB30" s="162"/>
      <c r="AC30" s="163"/>
      <c r="AD30" s="164"/>
      <c r="AE30" s="165"/>
      <c r="AF30" s="166"/>
      <c r="AG30" s="167"/>
      <c r="AH30" s="168"/>
      <c r="AI30" s="146"/>
      <c r="AJ30" s="169"/>
      <c r="AO30" s="162"/>
      <c r="AP30" s="163"/>
      <c r="AQ30" s="164"/>
      <c r="AR30" s="165"/>
      <c r="AS30" s="166"/>
      <c r="AT30" s="167"/>
      <c r="AU30" s="168"/>
      <c r="AV30" s="146"/>
      <c r="AW30" s="169"/>
      <c r="BB30" s="162"/>
      <c r="BC30" s="163"/>
      <c r="BD30" s="164"/>
      <c r="BE30" s="165"/>
      <c r="BF30" s="166"/>
      <c r="BG30" s="167"/>
      <c r="BH30" s="168"/>
      <c r="BI30" s="146"/>
      <c r="BJ30" s="169"/>
    </row>
    <row r="31" spans="1:62" ht="14.25" customHeight="1">
      <c r="A31" s="226" t="s">
        <v>37</v>
      </c>
      <c r="B31" s="163"/>
      <c r="C31" s="164"/>
      <c r="D31" s="165"/>
      <c r="E31" s="166"/>
      <c r="F31" s="167"/>
      <c r="G31" s="168"/>
      <c r="H31" s="146"/>
      <c r="I31" s="146"/>
      <c r="J31" s="146"/>
      <c r="P31" s="226" t="s">
        <v>14</v>
      </c>
      <c r="Q31" s="163"/>
      <c r="R31" s="164"/>
      <c r="S31" s="165"/>
      <c r="T31" s="166"/>
      <c r="U31" s="167"/>
      <c r="V31" s="168"/>
      <c r="W31" s="146"/>
      <c r="X31" s="169"/>
      <c r="AB31" s="226" t="s">
        <v>20</v>
      </c>
      <c r="AC31" s="163"/>
      <c r="AD31" s="164"/>
      <c r="AE31" s="165"/>
      <c r="AF31" s="166"/>
      <c r="AG31" s="167"/>
      <c r="AH31" s="168"/>
      <c r="AI31" s="146"/>
      <c r="AJ31" s="169"/>
      <c r="AO31" s="226" t="s">
        <v>31</v>
      </c>
      <c r="AP31" s="163"/>
      <c r="AQ31" s="164"/>
      <c r="AR31" s="165"/>
      <c r="AS31" s="166"/>
      <c r="AT31" s="167"/>
      <c r="AU31" s="168"/>
      <c r="AV31" s="146"/>
      <c r="AW31" s="169"/>
      <c r="BB31" s="2" t="s">
        <v>18</v>
      </c>
      <c r="BC31" s="163"/>
      <c r="BD31" s="164"/>
      <c r="BE31" s="165"/>
      <c r="BF31" s="166"/>
      <c r="BG31" s="167"/>
      <c r="BH31" s="168"/>
      <c r="BI31" s="146"/>
      <c r="BJ31" s="169"/>
    </row>
    <row r="32" spans="1:54" ht="6" customHeight="1" thickBot="1">
      <c r="A32" s="226"/>
      <c r="P32" s="2"/>
      <c r="AB32" s="2"/>
      <c r="AO32" s="2"/>
      <c r="BB32" s="2"/>
    </row>
    <row r="33" spans="1:62" ht="14.25" customHeight="1" thickBot="1">
      <c r="A33" s="315" t="s">
        <v>90</v>
      </c>
      <c r="B33" s="312" t="s">
        <v>80</v>
      </c>
      <c r="C33" s="318" t="s">
        <v>91</v>
      </c>
      <c r="D33" s="310" t="s">
        <v>72</v>
      </c>
      <c r="E33" s="310" t="s">
        <v>92</v>
      </c>
      <c r="F33" s="335" t="s">
        <v>82</v>
      </c>
      <c r="G33" s="336"/>
      <c r="H33" s="310" t="s">
        <v>57</v>
      </c>
      <c r="I33" s="264"/>
      <c r="J33" s="264"/>
      <c r="P33" s="312" t="s">
        <v>90</v>
      </c>
      <c r="Q33" s="312" t="s">
        <v>80</v>
      </c>
      <c r="R33" s="318" t="s">
        <v>91</v>
      </c>
      <c r="S33" s="310" t="s">
        <v>72</v>
      </c>
      <c r="T33" s="310" t="s">
        <v>92</v>
      </c>
      <c r="U33" s="335" t="s">
        <v>82</v>
      </c>
      <c r="V33" s="336"/>
      <c r="W33" s="310" t="s">
        <v>57</v>
      </c>
      <c r="X33" s="337"/>
      <c r="AB33" s="312" t="s">
        <v>90</v>
      </c>
      <c r="AC33" s="312" t="s">
        <v>80</v>
      </c>
      <c r="AD33" s="318" t="s">
        <v>91</v>
      </c>
      <c r="AE33" s="310" t="s">
        <v>72</v>
      </c>
      <c r="AF33" s="310" t="s">
        <v>92</v>
      </c>
      <c r="AG33" s="335" t="s">
        <v>82</v>
      </c>
      <c r="AH33" s="336"/>
      <c r="AI33" s="310" t="s">
        <v>57</v>
      </c>
      <c r="AJ33" s="337"/>
      <c r="AO33" s="312" t="s">
        <v>90</v>
      </c>
      <c r="AP33" s="312" t="s">
        <v>80</v>
      </c>
      <c r="AQ33" s="318" t="s">
        <v>91</v>
      </c>
      <c r="AR33" s="310" t="s">
        <v>72</v>
      </c>
      <c r="AS33" s="310" t="s">
        <v>92</v>
      </c>
      <c r="AT33" s="335" t="s">
        <v>82</v>
      </c>
      <c r="AU33" s="336"/>
      <c r="AV33" s="310" t="s">
        <v>57</v>
      </c>
      <c r="AW33" s="337"/>
      <c r="BB33" s="312" t="s">
        <v>90</v>
      </c>
      <c r="BC33" s="312" t="s">
        <v>80</v>
      </c>
      <c r="BD33" s="318" t="s">
        <v>91</v>
      </c>
      <c r="BE33" s="310" t="s">
        <v>72</v>
      </c>
      <c r="BF33" s="310" t="s">
        <v>92</v>
      </c>
      <c r="BG33" s="335" t="s">
        <v>82</v>
      </c>
      <c r="BH33" s="336"/>
      <c r="BI33" s="310" t="s">
        <v>57</v>
      </c>
      <c r="BJ33" s="337"/>
    </row>
    <row r="34" spans="1:62" ht="14.25" customHeight="1" thickBot="1">
      <c r="A34" s="316"/>
      <c r="B34" s="313"/>
      <c r="C34" s="319"/>
      <c r="D34" s="334"/>
      <c r="E34" s="334"/>
      <c r="F34" s="338" t="s">
        <v>52</v>
      </c>
      <c r="G34" s="339" t="s">
        <v>53</v>
      </c>
      <c r="H34" s="334"/>
      <c r="I34" s="6"/>
      <c r="J34" s="6"/>
      <c r="P34" s="313"/>
      <c r="Q34" s="313"/>
      <c r="R34" s="319"/>
      <c r="S34" s="334"/>
      <c r="T34" s="334"/>
      <c r="U34" s="338" t="s">
        <v>52</v>
      </c>
      <c r="V34" s="339" t="s">
        <v>53</v>
      </c>
      <c r="W34" s="334"/>
      <c r="X34" s="337"/>
      <c r="AB34" s="313"/>
      <c r="AC34" s="313"/>
      <c r="AD34" s="319"/>
      <c r="AE34" s="334"/>
      <c r="AF34" s="334"/>
      <c r="AG34" s="338" t="s">
        <v>52</v>
      </c>
      <c r="AH34" s="339" t="s">
        <v>53</v>
      </c>
      <c r="AI34" s="334"/>
      <c r="AJ34" s="337"/>
      <c r="AO34" s="313"/>
      <c r="AP34" s="313"/>
      <c r="AQ34" s="319"/>
      <c r="AR34" s="334"/>
      <c r="AS34" s="334"/>
      <c r="AT34" s="338" t="s">
        <v>52</v>
      </c>
      <c r="AU34" s="339" t="s">
        <v>53</v>
      </c>
      <c r="AV34" s="334"/>
      <c r="AW34" s="337"/>
      <c r="BB34" s="313"/>
      <c r="BC34" s="313"/>
      <c r="BD34" s="319"/>
      <c r="BE34" s="334"/>
      <c r="BF34" s="334"/>
      <c r="BG34" s="338" t="s">
        <v>52</v>
      </c>
      <c r="BH34" s="339" t="s">
        <v>53</v>
      </c>
      <c r="BI34" s="334"/>
      <c r="BJ34" s="337"/>
    </row>
    <row r="35" spans="1:62" ht="14.25" customHeight="1" thickBot="1">
      <c r="A35" s="317"/>
      <c r="B35" s="314"/>
      <c r="C35" s="320"/>
      <c r="D35" s="311"/>
      <c r="E35" s="311"/>
      <c r="F35" s="311"/>
      <c r="G35" s="311"/>
      <c r="H35" s="311"/>
      <c r="I35" s="6"/>
      <c r="J35" s="6"/>
      <c r="P35" s="314"/>
      <c r="Q35" s="314"/>
      <c r="R35" s="320"/>
      <c r="S35" s="311"/>
      <c r="T35" s="311"/>
      <c r="U35" s="311"/>
      <c r="V35" s="311"/>
      <c r="W35" s="311"/>
      <c r="X35" s="337"/>
      <c r="AB35" s="314"/>
      <c r="AC35" s="314"/>
      <c r="AD35" s="320"/>
      <c r="AE35" s="311"/>
      <c r="AF35" s="311"/>
      <c r="AG35" s="311"/>
      <c r="AH35" s="311"/>
      <c r="AI35" s="311"/>
      <c r="AJ35" s="337"/>
      <c r="AO35" s="314"/>
      <c r="AP35" s="314"/>
      <c r="AQ35" s="320"/>
      <c r="AR35" s="311"/>
      <c r="AS35" s="311"/>
      <c r="AT35" s="311"/>
      <c r="AU35" s="311"/>
      <c r="AV35" s="311"/>
      <c r="AW35" s="337"/>
      <c r="BB35" s="314"/>
      <c r="BC35" s="314"/>
      <c r="BD35" s="320"/>
      <c r="BE35" s="311"/>
      <c r="BF35" s="311"/>
      <c r="BG35" s="311"/>
      <c r="BH35" s="311"/>
      <c r="BI35" s="311"/>
      <c r="BJ35" s="337"/>
    </row>
    <row r="36" spans="1:62" ht="14.25" customHeight="1">
      <c r="A36" s="100">
        <v>1</v>
      </c>
      <c r="B36" s="100">
        <v>3049</v>
      </c>
      <c r="C36" s="35" t="s">
        <v>81</v>
      </c>
      <c r="D36" s="150">
        <v>660</v>
      </c>
      <c r="E36" s="89">
        <v>350</v>
      </c>
      <c r="F36" s="142">
        <f aca="true" t="shared" si="20" ref="F36:F43">E36-D36</f>
        <v>-310</v>
      </c>
      <c r="G36" s="143">
        <f aca="true" t="shared" si="21" ref="G36:G43">((E36/D36)*100)-100</f>
        <v>-46.96969696969697</v>
      </c>
      <c r="H36" s="198" t="s">
        <v>108</v>
      </c>
      <c r="I36" s="169"/>
      <c r="J36" s="169"/>
      <c r="P36" s="100">
        <v>1</v>
      </c>
      <c r="Q36" s="100">
        <v>3049</v>
      </c>
      <c r="R36" s="35" t="s">
        <v>81</v>
      </c>
      <c r="S36" s="150">
        <v>2168</v>
      </c>
      <c r="T36" s="186">
        <v>2844</v>
      </c>
      <c r="U36" s="179">
        <f aca="true" t="shared" si="22" ref="U36:U43">T36-S36</f>
        <v>676</v>
      </c>
      <c r="V36" s="180">
        <f aca="true" t="shared" si="23" ref="V36:V43">((T36/S36)*100)-100</f>
        <v>31.18081180811808</v>
      </c>
      <c r="W36" s="207" t="s">
        <v>78</v>
      </c>
      <c r="X36" s="146"/>
      <c r="AB36" s="100">
        <v>1</v>
      </c>
      <c r="AC36" s="100">
        <v>3049</v>
      </c>
      <c r="AD36" s="35" t="s">
        <v>81</v>
      </c>
      <c r="AE36" s="150">
        <v>1100</v>
      </c>
      <c r="AF36" s="186">
        <v>1100</v>
      </c>
      <c r="AG36" s="179">
        <f aca="true" t="shared" si="24" ref="AG36:AG43">AF36-AE36</f>
        <v>0</v>
      </c>
      <c r="AH36" s="180">
        <f aca="true" t="shared" si="25" ref="AH36:AH43">((AF36/AE36)*100)-100</f>
        <v>0</v>
      </c>
      <c r="AI36" s="207" t="s">
        <v>78</v>
      </c>
      <c r="AJ36" s="146"/>
      <c r="AO36" s="100">
        <v>1</v>
      </c>
      <c r="AP36" s="100">
        <v>3049</v>
      </c>
      <c r="AQ36" s="35" t="s">
        <v>81</v>
      </c>
      <c r="AR36" s="150">
        <v>3080</v>
      </c>
      <c r="AS36" s="186">
        <v>3080</v>
      </c>
      <c r="AT36" s="179">
        <f aca="true" t="shared" si="26" ref="AT36:AT43">AS36-AR36</f>
        <v>0</v>
      </c>
      <c r="AU36" s="180">
        <f aca="true" t="shared" si="27" ref="AU36:AU43">((AS36/AR36)*100)-100</f>
        <v>0</v>
      </c>
      <c r="AV36" s="207" t="s">
        <v>78</v>
      </c>
      <c r="AW36" s="146"/>
      <c r="BB36" s="100">
        <v>1</v>
      </c>
      <c r="BC36" s="100">
        <v>3049</v>
      </c>
      <c r="BD36" s="35" t="s">
        <v>81</v>
      </c>
      <c r="BE36" s="150">
        <v>2310</v>
      </c>
      <c r="BF36" s="186">
        <v>2400</v>
      </c>
      <c r="BG36" s="179">
        <f aca="true" t="shared" si="28" ref="BG36:BG43">BF36-BE36</f>
        <v>90</v>
      </c>
      <c r="BH36" s="180">
        <f aca="true" t="shared" si="29" ref="BH36:BH43">((BF36/BE36)*100)-100</f>
        <v>3.896103896103881</v>
      </c>
      <c r="BI36" s="207" t="s">
        <v>78</v>
      </c>
      <c r="BJ36" s="146"/>
    </row>
    <row r="37" spans="1:62" ht="14.25" customHeight="1">
      <c r="A37" s="101">
        <v>2</v>
      </c>
      <c r="B37" s="101">
        <v>3299</v>
      </c>
      <c r="C37" s="38" t="s">
        <v>83</v>
      </c>
      <c r="D37" s="151">
        <v>88</v>
      </c>
      <c r="E37" s="192">
        <v>220</v>
      </c>
      <c r="F37" s="181">
        <f t="shared" si="20"/>
        <v>132</v>
      </c>
      <c r="G37" s="182">
        <f t="shared" si="21"/>
        <v>150</v>
      </c>
      <c r="H37" s="205" t="s">
        <v>78</v>
      </c>
      <c r="I37" s="270"/>
      <c r="J37" s="270"/>
      <c r="P37" s="101">
        <v>2</v>
      </c>
      <c r="Q37" s="101">
        <v>3299</v>
      </c>
      <c r="R37" s="38" t="s">
        <v>83</v>
      </c>
      <c r="S37" s="151">
        <v>402</v>
      </c>
      <c r="T37" s="192">
        <v>536</v>
      </c>
      <c r="U37" s="181">
        <f t="shared" si="22"/>
        <v>134</v>
      </c>
      <c r="V37" s="182">
        <f t="shared" si="23"/>
        <v>33.333333333333314</v>
      </c>
      <c r="W37" s="205" t="s">
        <v>78</v>
      </c>
      <c r="X37" s="146"/>
      <c r="AB37" s="101">
        <v>2</v>
      </c>
      <c r="AC37" s="101">
        <v>3299</v>
      </c>
      <c r="AD37" s="38" t="s">
        <v>83</v>
      </c>
      <c r="AE37" s="151">
        <v>550</v>
      </c>
      <c r="AF37" s="192">
        <v>700</v>
      </c>
      <c r="AG37" s="181">
        <f t="shared" si="24"/>
        <v>150</v>
      </c>
      <c r="AH37" s="182">
        <f t="shared" si="25"/>
        <v>27.272727272727266</v>
      </c>
      <c r="AI37" s="205" t="s">
        <v>78</v>
      </c>
      <c r="AJ37" s="146"/>
      <c r="AO37" s="101">
        <v>2</v>
      </c>
      <c r="AP37" s="101">
        <v>3299</v>
      </c>
      <c r="AQ37" s="38" t="s">
        <v>83</v>
      </c>
      <c r="AR37" s="151">
        <v>880</v>
      </c>
      <c r="AS37" s="192">
        <v>1000</v>
      </c>
      <c r="AT37" s="181">
        <f t="shared" si="26"/>
        <v>120</v>
      </c>
      <c r="AU37" s="182">
        <f t="shared" si="27"/>
        <v>13.63636363636364</v>
      </c>
      <c r="AV37" s="243" t="s">
        <v>78</v>
      </c>
      <c r="AW37" s="146"/>
      <c r="BB37" s="101">
        <v>2</v>
      </c>
      <c r="BC37" s="101">
        <v>3299</v>
      </c>
      <c r="BD37" s="38" t="s">
        <v>83</v>
      </c>
      <c r="BE37" s="151">
        <v>473</v>
      </c>
      <c r="BF37" s="192">
        <v>480</v>
      </c>
      <c r="BG37" s="181">
        <f t="shared" si="28"/>
        <v>7</v>
      </c>
      <c r="BH37" s="182">
        <f t="shared" si="29"/>
        <v>1.4799154334038036</v>
      </c>
      <c r="BI37" s="205" t="s">
        <v>78</v>
      </c>
      <c r="BJ37" s="146"/>
    </row>
    <row r="38" spans="1:62" ht="14.25" customHeight="1">
      <c r="A38" s="157">
        <v>3</v>
      </c>
      <c r="B38" s="102">
        <v>3300</v>
      </c>
      <c r="C38" s="45" t="s">
        <v>84</v>
      </c>
      <c r="D38" s="151">
        <v>110</v>
      </c>
      <c r="E38" s="192">
        <v>300</v>
      </c>
      <c r="F38" s="181">
        <f t="shared" si="20"/>
        <v>190</v>
      </c>
      <c r="G38" s="182">
        <f t="shared" si="21"/>
        <v>172.7272727272727</v>
      </c>
      <c r="H38" s="205" t="s">
        <v>78</v>
      </c>
      <c r="I38" s="270"/>
      <c r="J38" s="270"/>
      <c r="P38" s="157">
        <v>3</v>
      </c>
      <c r="Q38" s="102">
        <v>3300</v>
      </c>
      <c r="R38" s="45" t="s">
        <v>84</v>
      </c>
      <c r="S38" s="151">
        <v>723</v>
      </c>
      <c r="T38" s="192">
        <v>1000</v>
      </c>
      <c r="U38" s="181">
        <f t="shared" si="22"/>
        <v>277</v>
      </c>
      <c r="V38" s="182">
        <f t="shared" si="23"/>
        <v>38.31258644536652</v>
      </c>
      <c r="W38" s="205" t="s">
        <v>78</v>
      </c>
      <c r="X38" s="146"/>
      <c r="AB38" s="157">
        <v>3</v>
      </c>
      <c r="AC38" s="102">
        <v>3300</v>
      </c>
      <c r="AD38" s="45" t="s">
        <v>84</v>
      </c>
      <c r="AE38" s="151">
        <v>440</v>
      </c>
      <c r="AF38" s="192">
        <v>600</v>
      </c>
      <c r="AG38" s="181">
        <f t="shared" si="24"/>
        <v>160</v>
      </c>
      <c r="AH38" s="182">
        <f t="shared" si="25"/>
        <v>36.363636363636346</v>
      </c>
      <c r="AI38" s="205" t="s">
        <v>78</v>
      </c>
      <c r="AJ38" s="146"/>
      <c r="AO38" s="157">
        <v>3</v>
      </c>
      <c r="AP38" s="102">
        <v>3300</v>
      </c>
      <c r="AQ38" s="45" t="s">
        <v>84</v>
      </c>
      <c r="AR38" s="151">
        <v>880</v>
      </c>
      <c r="AS38" s="192">
        <v>1000</v>
      </c>
      <c r="AT38" s="181">
        <f t="shared" si="26"/>
        <v>120</v>
      </c>
      <c r="AU38" s="182">
        <f t="shared" si="27"/>
        <v>13.63636363636364</v>
      </c>
      <c r="AV38" s="243" t="s">
        <v>78</v>
      </c>
      <c r="AW38" s="146"/>
      <c r="BB38" s="157">
        <v>3</v>
      </c>
      <c r="BC38" s="102">
        <v>3300</v>
      </c>
      <c r="BD38" s="45" t="s">
        <v>84</v>
      </c>
      <c r="BE38" s="151">
        <v>820</v>
      </c>
      <c r="BF38" s="192">
        <v>850</v>
      </c>
      <c r="BG38" s="181">
        <f t="shared" si="28"/>
        <v>30</v>
      </c>
      <c r="BH38" s="182">
        <f t="shared" si="29"/>
        <v>3.6585365853658516</v>
      </c>
      <c r="BI38" s="205" t="s">
        <v>78</v>
      </c>
      <c r="BJ38" s="146"/>
    </row>
    <row r="39" spans="1:62" ht="14.25" customHeight="1">
      <c r="A39" s="101">
        <v>4</v>
      </c>
      <c r="B39" s="102">
        <v>3371</v>
      </c>
      <c r="C39" s="45" t="s">
        <v>85</v>
      </c>
      <c r="D39" s="151">
        <v>6</v>
      </c>
      <c r="E39" s="192">
        <v>40</v>
      </c>
      <c r="F39" s="181">
        <f t="shared" si="20"/>
        <v>34</v>
      </c>
      <c r="G39" s="182">
        <f t="shared" si="21"/>
        <v>566.6666666666667</v>
      </c>
      <c r="H39" s="205" t="s">
        <v>78</v>
      </c>
      <c r="I39" s="270"/>
      <c r="J39" s="270"/>
      <c r="P39" s="101">
        <v>4</v>
      </c>
      <c r="Q39" s="102">
        <v>3371</v>
      </c>
      <c r="R39" s="45" t="s">
        <v>85</v>
      </c>
      <c r="S39" s="151">
        <v>12</v>
      </c>
      <c r="T39" s="192">
        <v>16</v>
      </c>
      <c r="U39" s="181">
        <f t="shared" si="22"/>
        <v>4</v>
      </c>
      <c r="V39" s="182">
        <f t="shared" si="23"/>
        <v>33.333333333333314</v>
      </c>
      <c r="W39" s="205" t="s">
        <v>78</v>
      </c>
      <c r="X39" s="146"/>
      <c r="AB39" s="101">
        <v>4</v>
      </c>
      <c r="AC39" s="102">
        <v>3371</v>
      </c>
      <c r="AD39" s="45" t="s">
        <v>85</v>
      </c>
      <c r="AE39" s="151">
        <v>6</v>
      </c>
      <c r="AF39" s="192">
        <v>8</v>
      </c>
      <c r="AG39" s="181">
        <f t="shared" si="24"/>
        <v>2</v>
      </c>
      <c r="AH39" s="182">
        <f t="shared" si="25"/>
        <v>33.333333333333314</v>
      </c>
      <c r="AI39" s="205" t="s">
        <v>78</v>
      </c>
      <c r="AJ39" s="146"/>
      <c r="AO39" s="101">
        <v>4</v>
      </c>
      <c r="AP39" s="102">
        <v>3371</v>
      </c>
      <c r="AQ39" s="45" t="s">
        <v>85</v>
      </c>
      <c r="AR39" s="151">
        <v>33</v>
      </c>
      <c r="AS39" s="192">
        <v>750</v>
      </c>
      <c r="AT39" s="181">
        <f t="shared" si="26"/>
        <v>717</v>
      </c>
      <c r="AU39" s="182">
        <f t="shared" si="27"/>
        <v>2172.7272727272725</v>
      </c>
      <c r="AV39" s="243" t="s">
        <v>78</v>
      </c>
      <c r="AW39" s="146"/>
      <c r="BB39" s="101">
        <v>4</v>
      </c>
      <c r="BC39" s="102">
        <v>3371</v>
      </c>
      <c r="BD39" s="45" t="s">
        <v>85</v>
      </c>
      <c r="BE39" s="151">
        <v>11</v>
      </c>
      <c r="BF39" s="192">
        <v>15</v>
      </c>
      <c r="BG39" s="181">
        <f t="shared" si="28"/>
        <v>4</v>
      </c>
      <c r="BH39" s="182">
        <f t="shared" si="29"/>
        <v>36.363636363636346</v>
      </c>
      <c r="BI39" s="205" t="s">
        <v>78</v>
      </c>
      <c r="BJ39" s="146"/>
    </row>
    <row r="40" spans="1:62" ht="14.25" customHeight="1">
      <c r="A40" s="157">
        <v>5</v>
      </c>
      <c r="B40" s="102">
        <v>3372</v>
      </c>
      <c r="C40" s="45" t="s">
        <v>86</v>
      </c>
      <c r="D40" s="152">
        <v>11</v>
      </c>
      <c r="E40" s="192">
        <v>40</v>
      </c>
      <c r="F40" s="181">
        <f t="shared" si="20"/>
        <v>29</v>
      </c>
      <c r="G40" s="182">
        <f t="shared" si="21"/>
        <v>263.6363636363636</v>
      </c>
      <c r="H40" s="205" t="s">
        <v>78</v>
      </c>
      <c r="I40" s="270"/>
      <c r="J40" s="270"/>
      <c r="P40" s="157">
        <v>5</v>
      </c>
      <c r="Q40" s="102">
        <v>3372</v>
      </c>
      <c r="R40" s="45" t="s">
        <v>86</v>
      </c>
      <c r="S40" s="151">
        <v>17</v>
      </c>
      <c r="T40" s="192">
        <v>22</v>
      </c>
      <c r="U40" s="181">
        <f t="shared" si="22"/>
        <v>5</v>
      </c>
      <c r="V40" s="182">
        <f t="shared" si="23"/>
        <v>29.411764705882348</v>
      </c>
      <c r="W40" s="205" t="s">
        <v>78</v>
      </c>
      <c r="X40" s="146"/>
      <c r="AB40" s="157">
        <v>5</v>
      </c>
      <c r="AC40" s="102">
        <v>3372</v>
      </c>
      <c r="AD40" s="45" t="s">
        <v>86</v>
      </c>
      <c r="AE40" s="151">
        <v>6</v>
      </c>
      <c r="AF40" s="192">
        <v>8</v>
      </c>
      <c r="AG40" s="181">
        <f t="shared" si="24"/>
        <v>2</v>
      </c>
      <c r="AH40" s="182">
        <f t="shared" si="25"/>
        <v>33.333333333333314</v>
      </c>
      <c r="AI40" s="205" t="s">
        <v>78</v>
      </c>
      <c r="AJ40" s="146"/>
      <c r="AO40" s="157">
        <v>5</v>
      </c>
      <c r="AP40" s="102">
        <v>3372</v>
      </c>
      <c r="AQ40" s="45" t="s">
        <v>86</v>
      </c>
      <c r="AR40" s="151">
        <v>550</v>
      </c>
      <c r="AS40" s="192">
        <v>750</v>
      </c>
      <c r="AT40" s="181">
        <f t="shared" si="26"/>
        <v>200</v>
      </c>
      <c r="AU40" s="182">
        <f t="shared" si="27"/>
        <v>36.363636363636346</v>
      </c>
      <c r="AV40" s="243" t="s">
        <v>78</v>
      </c>
      <c r="AW40" s="146"/>
      <c r="BB40" s="157">
        <v>5</v>
      </c>
      <c r="BC40" s="102">
        <v>3372</v>
      </c>
      <c r="BD40" s="45" t="s">
        <v>86</v>
      </c>
      <c r="BE40" s="151">
        <v>11</v>
      </c>
      <c r="BF40" s="192">
        <v>15</v>
      </c>
      <c r="BG40" s="181">
        <f t="shared" si="28"/>
        <v>4</v>
      </c>
      <c r="BH40" s="182">
        <f t="shared" si="29"/>
        <v>36.363636363636346</v>
      </c>
      <c r="BI40" s="205" t="s">
        <v>78</v>
      </c>
      <c r="BJ40" s="146"/>
    </row>
    <row r="41" spans="1:62" ht="14.25" customHeight="1">
      <c r="A41" s="101">
        <v>6</v>
      </c>
      <c r="B41" s="138">
        <v>3389</v>
      </c>
      <c r="C41" s="139" t="s">
        <v>87</v>
      </c>
      <c r="D41" s="151">
        <v>297</v>
      </c>
      <c r="E41" s="201">
        <v>180</v>
      </c>
      <c r="F41" s="146">
        <f t="shared" si="20"/>
        <v>-117</v>
      </c>
      <c r="G41" s="147">
        <f t="shared" si="21"/>
        <v>-39.39393939393939</v>
      </c>
      <c r="H41" s="255" t="s">
        <v>107</v>
      </c>
      <c r="I41" s="169"/>
      <c r="J41" s="169"/>
      <c r="P41" s="101">
        <v>6</v>
      </c>
      <c r="Q41" s="138">
        <v>3389</v>
      </c>
      <c r="R41" s="139" t="s">
        <v>87</v>
      </c>
      <c r="S41" s="152">
        <v>138</v>
      </c>
      <c r="T41" s="200">
        <v>200</v>
      </c>
      <c r="U41" s="208">
        <f t="shared" si="22"/>
        <v>62</v>
      </c>
      <c r="V41" s="174">
        <f t="shared" si="23"/>
        <v>44.92753623188406</v>
      </c>
      <c r="W41" s="205" t="s">
        <v>78</v>
      </c>
      <c r="X41" s="146"/>
      <c r="AB41" s="101">
        <v>6</v>
      </c>
      <c r="AC41" s="138">
        <v>3389</v>
      </c>
      <c r="AD41" s="139" t="s">
        <v>87</v>
      </c>
      <c r="AE41" s="152">
        <v>583</v>
      </c>
      <c r="AF41" s="200">
        <v>700</v>
      </c>
      <c r="AG41" s="208">
        <f t="shared" si="24"/>
        <v>117</v>
      </c>
      <c r="AH41" s="174">
        <f t="shared" si="25"/>
        <v>20.06861063464838</v>
      </c>
      <c r="AI41" s="205" t="s">
        <v>78</v>
      </c>
      <c r="AJ41" s="146"/>
      <c r="AO41" s="101">
        <v>6</v>
      </c>
      <c r="AP41" s="138">
        <v>3389</v>
      </c>
      <c r="AQ41" s="139" t="s">
        <v>87</v>
      </c>
      <c r="AR41" s="152">
        <v>550</v>
      </c>
      <c r="AS41" s="200">
        <v>1000</v>
      </c>
      <c r="AT41" s="208">
        <f t="shared" si="26"/>
        <v>450</v>
      </c>
      <c r="AU41" s="174">
        <f t="shared" si="27"/>
        <v>81.81818181818181</v>
      </c>
      <c r="AV41" s="243" t="s">
        <v>78</v>
      </c>
      <c r="AW41" s="146"/>
      <c r="BB41" s="101">
        <v>6</v>
      </c>
      <c r="BC41" s="138">
        <v>3389</v>
      </c>
      <c r="BD41" s="139" t="s">
        <v>87</v>
      </c>
      <c r="BE41" s="152">
        <v>440</v>
      </c>
      <c r="BF41" s="201">
        <v>400</v>
      </c>
      <c r="BG41" s="146">
        <f t="shared" si="28"/>
        <v>-40</v>
      </c>
      <c r="BH41" s="147">
        <f t="shared" si="29"/>
        <v>-9.090909090909093</v>
      </c>
      <c r="BI41" s="251" t="s">
        <v>79</v>
      </c>
      <c r="BJ41" s="146"/>
    </row>
    <row r="42" spans="1:62" ht="14.25" customHeight="1">
      <c r="A42" s="157">
        <v>7</v>
      </c>
      <c r="B42" s="101">
        <v>3393</v>
      </c>
      <c r="C42" s="38" t="s">
        <v>88</v>
      </c>
      <c r="D42" s="151">
        <v>33</v>
      </c>
      <c r="E42" s="192">
        <v>40</v>
      </c>
      <c r="F42" s="183">
        <f t="shared" si="20"/>
        <v>7</v>
      </c>
      <c r="G42" s="184">
        <f t="shared" si="21"/>
        <v>21.212121212121218</v>
      </c>
      <c r="H42" s="205" t="s">
        <v>78</v>
      </c>
      <c r="I42" s="270"/>
      <c r="J42" s="270"/>
      <c r="P42" s="157">
        <v>7</v>
      </c>
      <c r="Q42" s="101">
        <v>3393</v>
      </c>
      <c r="R42" s="38" t="s">
        <v>88</v>
      </c>
      <c r="S42" s="151">
        <v>40</v>
      </c>
      <c r="T42" s="192">
        <v>100</v>
      </c>
      <c r="U42" s="183">
        <f t="shared" si="22"/>
        <v>60</v>
      </c>
      <c r="V42" s="184">
        <f t="shared" si="23"/>
        <v>150</v>
      </c>
      <c r="W42" s="205" t="s">
        <v>78</v>
      </c>
      <c r="X42" s="146"/>
      <c r="AB42" s="157">
        <v>7</v>
      </c>
      <c r="AC42" s="101">
        <v>3393</v>
      </c>
      <c r="AD42" s="38" t="s">
        <v>88</v>
      </c>
      <c r="AE42" s="151">
        <v>4</v>
      </c>
      <c r="AF42" s="192">
        <v>10</v>
      </c>
      <c r="AG42" s="183">
        <f t="shared" si="24"/>
        <v>6</v>
      </c>
      <c r="AH42" s="184">
        <f t="shared" si="25"/>
        <v>150</v>
      </c>
      <c r="AI42" s="205" t="s">
        <v>78</v>
      </c>
      <c r="AJ42" s="146"/>
      <c r="AO42" s="157">
        <v>7</v>
      </c>
      <c r="AP42" s="101">
        <v>3393</v>
      </c>
      <c r="AQ42" s="38" t="s">
        <v>88</v>
      </c>
      <c r="AR42" s="151">
        <v>33</v>
      </c>
      <c r="AS42" s="192">
        <v>50</v>
      </c>
      <c r="AT42" s="183">
        <f t="shared" si="26"/>
        <v>17</v>
      </c>
      <c r="AU42" s="184">
        <f t="shared" si="27"/>
        <v>51.5151515151515</v>
      </c>
      <c r="AV42" s="243" t="s">
        <v>78</v>
      </c>
      <c r="AW42" s="146"/>
      <c r="BB42" s="157">
        <v>7</v>
      </c>
      <c r="BC42" s="101">
        <v>3393</v>
      </c>
      <c r="BD42" s="38" t="s">
        <v>88</v>
      </c>
      <c r="BE42" s="151">
        <v>6</v>
      </c>
      <c r="BF42" s="192">
        <v>10</v>
      </c>
      <c r="BG42" s="183">
        <f t="shared" si="28"/>
        <v>4</v>
      </c>
      <c r="BH42" s="184">
        <f t="shared" si="29"/>
        <v>66.66666666666669</v>
      </c>
      <c r="BI42" s="205" t="s">
        <v>78</v>
      </c>
      <c r="BJ42" s="146"/>
    </row>
    <row r="43" spans="1:62" ht="14.25" customHeight="1" thickBot="1">
      <c r="A43" s="158">
        <v>8</v>
      </c>
      <c r="B43" s="140">
        <v>3412</v>
      </c>
      <c r="C43" s="141" t="s">
        <v>89</v>
      </c>
      <c r="D43" s="153">
        <v>66</v>
      </c>
      <c r="E43" s="199">
        <v>125</v>
      </c>
      <c r="F43" s="185">
        <f t="shared" si="20"/>
        <v>59</v>
      </c>
      <c r="G43" s="191">
        <f t="shared" si="21"/>
        <v>89.3939393939394</v>
      </c>
      <c r="H43" s="206" t="s">
        <v>78</v>
      </c>
      <c r="I43" s="270"/>
      <c r="J43" s="270"/>
      <c r="P43" s="158">
        <v>8</v>
      </c>
      <c r="Q43" s="140">
        <v>3412</v>
      </c>
      <c r="R43" s="141" t="s">
        <v>89</v>
      </c>
      <c r="S43" s="153">
        <v>44</v>
      </c>
      <c r="T43" s="199">
        <v>100</v>
      </c>
      <c r="U43" s="185">
        <f t="shared" si="22"/>
        <v>56</v>
      </c>
      <c r="V43" s="191">
        <f t="shared" si="23"/>
        <v>127.27272727272728</v>
      </c>
      <c r="W43" s="206" t="s">
        <v>78</v>
      </c>
      <c r="X43" s="146"/>
      <c r="AB43" s="158">
        <v>8</v>
      </c>
      <c r="AC43" s="140">
        <v>3412</v>
      </c>
      <c r="AD43" s="141" t="s">
        <v>89</v>
      </c>
      <c r="AE43" s="153">
        <v>66</v>
      </c>
      <c r="AF43" s="199">
        <v>75</v>
      </c>
      <c r="AG43" s="185">
        <f t="shared" si="24"/>
        <v>9</v>
      </c>
      <c r="AH43" s="191">
        <f t="shared" si="25"/>
        <v>13.63636363636364</v>
      </c>
      <c r="AI43" s="206" t="s">
        <v>78</v>
      </c>
      <c r="AJ43" s="169"/>
      <c r="AO43" s="158">
        <v>8</v>
      </c>
      <c r="AP43" s="140">
        <v>3412</v>
      </c>
      <c r="AQ43" s="141" t="s">
        <v>89</v>
      </c>
      <c r="AR43" s="153">
        <v>275</v>
      </c>
      <c r="AS43" s="199">
        <v>500</v>
      </c>
      <c r="AT43" s="185">
        <f t="shared" si="26"/>
        <v>225</v>
      </c>
      <c r="AU43" s="191">
        <f t="shared" si="27"/>
        <v>81.81818181818181</v>
      </c>
      <c r="AV43" s="206" t="s">
        <v>78</v>
      </c>
      <c r="AW43" s="169"/>
      <c r="BB43" s="158">
        <v>8</v>
      </c>
      <c r="BC43" s="140">
        <v>3412</v>
      </c>
      <c r="BD43" s="141" t="s">
        <v>89</v>
      </c>
      <c r="BE43" s="153">
        <v>165</v>
      </c>
      <c r="BF43" s="199">
        <v>190</v>
      </c>
      <c r="BG43" s="185">
        <f t="shared" si="28"/>
        <v>25</v>
      </c>
      <c r="BH43" s="191">
        <f t="shared" si="29"/>
        <v>15.151515151515156</v>
      </c>
      <c r="BI43" s="206" t="s">
        <v>78</v>
      </c>
      <c r="BJ43" s="169"/>
    </row>
    <row r="44" ht="14.25" customHeight="1"/>
    <row r="45" spans="1:41" ht="14.25" customHeight="1">
      <c r="A45" s="226" t="s">
        <v>42</v>
      </c>
      <c r="P45" s="226" t="s">
        <v>39</v>
      </c>
      <c r="AO45" s="226" t="s">
        <v>10</v>
      </c>
    </row>
    <row r="46" ht="6" customHeight="1" thickBot="1"/>
    <row r="47" spans="1:49" ht="14.25" customHeight="1" thickBot="1">
      <c r="A47" s="312" t="s">
        <v>90</v>
      </c>
      <c r="B47" s="312" t="s">
        <v>80</v>
      </c>
      <c r="C47" s="318" t="s">
        <v>91</v>
      </c>
      <c r="D47" s="310" t="s">
        <v>72</v>
      </c>
      <c r="E47" s="310" t="s">
        <v>92</v>
      </c>
      <c r="F47" s="335" t="s">
        <v>82</v>
      </c>
      <c r="G47" s="336"/>
      <c r="H47" s="310" t="s">
        <v>57</v>
      </c>
      <c r="I47" s="264"/>
      <c r="J47" s="264"/>
      <c r="P47" s="312" t="s">
        <v>90</v>
      </c>
      <c r="Q47" s="312" t="s">
        <v>80</v>
      </c>
      <c r="R47" s="318" t="s">
        <v>91</v>
      </c>
      <c r="S47" s="310" t="s">
        <v>72</v>
      </c>
      <c r="T47" s="310" t="s">
        <v>92</v>
      </c>
      <c r="U47" s="335" t="s">
        <v>82</v>
      </c>
      <c r="V47" s="336"/>
      <c r="W47" s="310" t="s">
        <v>57</v>
      </c>
      <c r="X47" s="310" t="s">
        <v>93</v>
      </c>
      <c r="AO47" s="312" t="s">
        <v>90</v>
      </c>
      <c r="AP47" s="312" t="s">
        <v>80</v>
      </c>
      <c r="AQ47" s="318" t="s">
        <v>91</v>
      </c>
      <c r="AR47" s="310" t="s">
        <v>72</v>
      </c>
      <c r="AS47" s="310" t="s">
        <v>92</v>
      </c>
      <c r="AT47" s="335" t="s">
        <v>82</v>
      </c>
      <c r="AU47" s="336"/>
      <c r="AV47" s="310" t="s">
        <v>57</v>
      </c>
      <c r="AW47" s="310" t="s">
        <v>93</v>
      </c>
    </row>
    <row r="48" spans="1:49" ht="14.25" customHeight="1" thickBot="1">
      <c r="A48" s="313"/>
      <c r="B48" s="313"/>
      <c r="C48" s="319"/>
      <c r="D48" s="334"/>
      <c r="E48" s="340"/>
      <c r="F48" s="338" t="s">
        <v>52</v>
      </c>
      <c r="G48" s="339" t="s">
        <v>53</v>
      </c>
      <c r="H48" s="340"/>
      <c r="I48" s="264"/>
      <c r="J48" s="264"/>
      <c r="P48" s="313"/>
      <c r="Q48" s="313"/>
      <c r="R48" s="319"/>
      <c r="S48" s="334"/>
      <c r="T48" s="340"/>
      <c r="U48" s="338" t="s">
        <v>52</v>
      </c>
      <c r="V48" s="339" t="s">
        <v>53</v>
      </c>
      <c r="W48" s="340"/>
      <c r="X48" s="340"/>
      <c r="AO48" s="313"/>
      <c r="AP48" s="313"/>
      <c r="AQ48" s="319"/>
      <c r="AR48" s="334"/>
      <c r="AS48" s="340"/>
      <c r="AT48" s="338" t="s">
        <v>52</v>
      </c>
      <c r="AU48" s="339" t="s">
        <v>53</v>
      </c>
      <c r="AV48" s="340"/>
      <c r="AW48" s="340"/>
    </row>
    <row r="49" spans="1:49" ht="14.25" customHeight="1" thickBot="1">
      <c r="A49" s="314"/>
      <c r="B49" s="314"/>
      <c r="C49" s="320"/>
      <c r="D49" s="311"/>
      <c r="E49" s="341"/>
      <c r="F49" s="342"/>
      <c r="G49" s="343"/>
      <c r="H49" s="341"/>
      <c r="I49" s="264"/>
      <c r="J49" s="264"/>
      <c r="P49" s="314"/>
      <c r="Q49" s="314"/>
      <c r="R49" s="320"/>
      <c r="S49" s="311"/>
      <c r="T49" s="341"/>
      <c r="U49" s="342"/>
      <c r="V49" s="343"/>
      <c r="W49" s="341"/>
      <c r="X49" s="341"/>
      <c r="AO49" s="314"/>
      <c r="AP49" s="314"/>
      <c r="AQ49" s="320"/>
      <c r="AR49" s="311"/>
      <c r="AS49" s="341"/>
      <c r="AT49" s="342"/>
      <c r="AU49" s="343"/>
      <c r="AV49" s="341"/>
      <c r="AW49" s="341"/>
    </row>
    <row r="50" spans="1:49" ht="14.25" customHeight="1">
      <c r="A50" s="100">
        <v>1</v>
      </c>
      <c r="B50" s="100">
        <v>3049</v>
      </c>
      <c r="C50" s="35" t="s">
        <v>81</v>
      </c>
      <c r="D50" s="150">
        <v>597</v>
      </c>
      <c r="E50" s="186">
        <v>597</v>
      </c>
      <c r="F50" s="187">
        <f aca="true" t="shared" si="30" ref="F50:F56">E50-D50</f>
        <v>0</v>
      </c>
      <c r="G50" s="180">
        <f aca="true" t="shared" si="31" ref="G50:G56">((E50/D50)*100)-100</f>
        <v>0</v>
      </c>
      <c r="H50" s="207" t="s">
        <v>78</v>
      </c>
      <c r="I50" s="270"/>
      <c r="J50" s="270"/>
      <c r="P50" s="100">
        <v>1</v>
      </c>
      <c r="Q50" s="100">
        <v>3049</v>
      </c>
      <c r="R50" s="35" t="s">
        <v>81</v>
      </c>
      <c r="S50" s="150">
        <v>363</v>
      </c>
      <c r="T50" s="186">
        <v>363</v>
      </c>
      <c r="U50" s="179">
        <f aca="true" t="shared" si="32" ref="U50:U57">T50-S50</f>
        <v>0</v>
      </c>
      <c r="V50" s="180">
        <f aca="true" t="shared" si="33" ref="V50:V57">((T50/S50)*100)-100</f>
        <v>0</v>
      </c>
      <c r="W50" s="207" t="s">
        <v>78</v>
      </c>
      <c r="X50" s="246"/>
      <c r="AO50" s="100">
        <v>1</v>
      </c>
      <c r="AP50" s="100">
        <v>3049</v>
      </c>
      <c r="AQ50" s="35" t="s">
        <v>81</v>
      </c>
      <c r="AR50" s="150">
        <v>5500</v>
      </c>
      <c r="AS50" s="186">
        <v>5500</v>
      </c>
      <c r="AT50" s="187">
        <f aca="true" t="shared" si="34" ref="AT50:AT55">AS50-AR50</f>
        <v>0</v>
      </c>
      <c r="AU50" s="180">
        <f aca="true" t="shared" si="35" ref="AU50:AU55">((AS50/AR50)*100)-100</f>
        <v>0</v>
      </c>
      <c r="AV50" s="207" t="s">
        <v>78</v>
      </c>
      <c r="AW50" s="89"/>
    </row>
    <row r="51" spans="1:49" ht="14.25" customHeight="1">
      <c r="A51" s="101">
        <v>2</v>
      </c>
      <c r="B51" s="101">
        <v>3299</v>
      </c>
      <c r="C51" s="38" t="s">
        <v>83</v>
      </c>
      <c r="D51" s="151">
        <v>277</v>
      </c>
      <c r="E51" s="192">
        <v>277</v>
      </c>
      <c r="F51" s="188">
        <f t="shared" si="30"/>
        <v>0</v>
      </c>
      <c r="G51" s="182">
        <f t="shared" si="31"/>
        <v>0</v>
      </c>
      <c r="H51" s="205" t="s">
        <v>78</v>
      </c>
      <c r="I51" s="270"/>
      <c r="J51" s="270"/>
      <c r="P51" s="101">
        <v>2</v>
      </c>
      <c r="Q51" s="101">
        <v>3299</v>
      </c>
      <c r="R51" s="38" t="s">
        <v>83</v>
      </c>
      <c r="S51" s="151">
        <v>223</v>
      </c>
      <c r="T51" s="192">
        <v>261</v>
      </c>
      <c r="U51" s="181">
        <f t="shared" si="32"/>
        <v>38</v>
      </c>
      <c r="V51" s="182">
        <f t="shared" si="33"/>
        <v>17.040358744394624</v>
      </c>
      <c r="W51" s="205" t="s">
        <v>78</v>
      </c>
      <c r="X51" s="75"/>
      <c r="AO51" s="101">
        <v>2</v>
      </c>
      <c r="AP51" s="101">
        <v>3299</v>
      </c>
      <c r="AQ51" s="38" t="s">
        <v>83</v>
      </c>
      <c r="AR51" s="151">
        <v>880</v>
      </c>
      <c r="AS51" s="192">
        <v>900</v>
      </c>
      <c r="AT51" s="188">
        <f t="shared" si="34"/>
        <v>20</v>
      </c>
      <c r="AU51" s="182">
        <f t="shared" si="35"/>
        <v>2.2727272727272663</v>
      </c>
      <c r="AV51" s="205" t="s">
        <v>78</v>
      </c>
      <c r="AW51" s="75"/>
    </row>
    <row r="52" spans="1:49" ht="14.25" customHeight="1">
      <c r="A52" s="157">
        <v>3</v>
      </c>
      <c r="B52" s="102">
        <v>3300</v>
      </c>
      <c r="C52" s="45" t="s">
        <v>84</v>
      </c>
      <c r="D52" s="151">
        <v>442</v>
      </c>
      <c r="E52" s="192">
        <v>442</v>
      </c>
      <c r="F52" s="188">
        <f t="shared" si="30"/>
        <v>0</v>
      </c>
      <c r="G52" s="182">
        <f t="shared" si="31"/>
        <v>0</v>
      </c>
      <c r="H52" s="205" t="s">
        <v>78</v>
      </c>
      <c r="I52" s="270"/>
      <c r="J52" s="270"/>
      <c r="P52" s="157">
        <v>3</v>
      </c>
      <c r="Q52" s="102">
        <v>3300</v>
      </c>
      <c r="R52" s="45" t="s">
        <v>84</v>
      </c>
      <c r="S52" s="151">
        <v>164</v>
      </c>
      <c r="T52" s="192">
        <v>224</v>
      </c>
      <c r="U52" s="181">
        <f t="shared" si="32"/>
        <v>60</v>
      </c>
      <c r="V52" s="182">
        <f t="shared" si="33"/>
        <v>36.585365853658544</v>
      </c>
      <c r="W52" s="205" t="s">
        <v>78</v>
      </c>
      <c r="X52" s="75"/>
      <c r="AO52" s="157">
        <v>3</v>
      </c>
      <c r="AP52" s="102">
        <v>3300</v>
      </c>
      <c r="AQ52" s="45" t="s">
        <v>84</v>
      </c>
      <c r="AR52" s="151">
        <v>1100</v>
      </c>
      <c r="AS52" s="192">
        <v>1320</v>
      </c>
      <c r="AT52" s="188">
        <f t="shared" si="34"/>
        <v>220</v>
      </c>
      <c r="AU52" s="182">
        <f t="shared" si="35"/>
        <v>20</v>
      </c>
      <c r="AV52" s="205" t="s">
        <v>78</v>
      </c>
      <c r="AW52" s="75"/>
    </row>
    <row r="53" spans="1:49" ht="14.25" customHeight="1">
      <c r="A53" s="101">
        <v>4</v>
      </c>
      <c r="B53" s="102">
        <v>3371</v>
      </c>
      <c r="C53" s="45" t="s">
        <v>85</v>
      </c>
      <c r="D53" s="151">
        <v>20</v>
      </c>
      <c r="E53" s="192">
        <v>20</v>
      </c>
      <c r="F53" s="188">
        <f t="shared" si="30"/>
        <v>0</v>
      </c>
      <c r="G53" s="182">
        <f t="shared" si="31"/>
        <v>0</v>
      </c>
      <c r="H53" s="205" t="s">
        <v>78</v>
      </c>
      <c r="I53" s="270"/>
      <c r="J53" s="270"/>
      <c r="P53" s="101">
        <v>4</v>
      </c>
      <c r="Q53" s="102">
        <v>3371</v>
      </c>
      <c r="R53" s="45" t="s">
        <v>85</v>
      </c>
      <c r="S53" s="151">
        <v>13</v>
      </c>
      <c r="T53" s="192">
        <v>64</v>
      </c>
      <c r="U53" s="181">
        <f t="shared" si="32"/>
        <v>51</v>
      </c>
      <c r="V53" s="182">
        <f t="shared" si="33"/>
        <v>392.3076923076923</v>
      </c>
      <c r="W53" s="205" t="s">
        <v>78</v>
      </c>
      <c r="X53" s="75"/>
      <c r="AO53" s="101">
        <v>4</v>
      </c>
      <c r="AP53" s="102">
        <v>3371</v>
      </c>
      <c r="AQ53" s="45" t="s">
        <v>85</v>
      </c>
      <c r="AR53" s="151">
        <v>66</v>
      </c>
      <c r="AS53" s="192">
        <v>100</v>
      </c>
      <c r="AT53" s="188">
        <f t="shared" si="34"/>
        <v>34</v>
      </c>
      <c r="AU53" s="182">
        <f t="shared" si="35"/>
        <v>51.5151515151515</v>
      </c>
      <c r="AV53" s="205" t="s">
        <v>78</v>
      </c>
      <c r="AW53" s="75"/>
    </row>
    <row r="54" spans="1:49" ht="14.25" customHeight="1">
      <c r="A54" s="157">
        <v>5</v>
      </c>
      <c r="B54" s="102">
        <v>3372</v>
      </c>
      <c r="C54" s="45" t="s">
        <v>86</v>
      </c>
      <c r="D54" s="151">
        <v>11</v>
      </c>
      <c r="E54" s="192">
        <v>11</v>
      </c>
      <c r="F54" s="188">
        <f t="shared" si="30"/>
        <v>0</v>
      </c>
      <c r="G54" s="182">
        <f t="shared" si="31"/>
        <v>0</v>
      </c>
      <c r="H54" s="205" t="s">
        <v>78</v>
      </c>
      <c r="I54" s="146"/>
      <c r="J54" s="146"/>
      <c r="P54" s="157">
        <v>5</v>
      </c>
      <c r="Q54" s="102">
        <v>3372</v>
      </c>
      <c r="R54" s="45" t="s">
        <v>86</v>
      </c>
      <c r="S54" s="192" t="s">
        <v>94</v>
      </c>
      <c r="T54" s="192">
        <v>12</v>
      </c>
      <c r="U54" s="192" t="s">
        <v>94</v>
      </c>
      <c r="V54" s="192" t="s">
        <v>94</v>
      </c>
      <c r="W54" s="192" t="s">
        <v>94</v>
      </c>
      <c r="X54" s="299" t="s">
        <v>111</v>
      </c>
      <c r="AO54" s="157">
        <v>5</v>
      </c>
      <c r="AP54" s="102">
        <v>3372</v>
      </c>
      <c r="AQ54" s="45" t="s">
        <v>86</v>
      </c>
      <c r="AR54" s="151">
        <v>220</v>
      </c>
      <c r="AS54" s="192">
        <v>400</v>
      </c>
      <c r="AT54" s="188">
        <f t="shared" si="34"/>
        <v>180</v>
      </c>
      <c r="AU54" s="182">
        <f t="shared" si="35"/>
        <v>81.81818181818181</v>
      </c>
      <c r="AV54" s="205" t="s">
        <v>78</v>
      </c>
      <c r="AW54" s="75"/>
    </row>
    <row r="55" spans="1:49" ht="14.25" customHeight="1">
      <c r="A55" s="101">
        <v>6</v>
      </c>
      <c r="B55" s="138">
        <v>3389</v>
      </c>
      <c r="C55" s="139" t="s">
        <v>87</v>
      </c>
      <c r="D55" s="152">
        <v>22</v>
      </c>
      <c r="E55" s="200">
        <v>22</v>
      </c>
      <c r="F55" s="176">
        <f t="shared" si="30"/>
        <v>0</v>
      </c>
      <c r="G55" s="174">
        <f t="shared" si="31"/>
        <v>0</v>
      </c>
      <c r="H55" s="205" t="s">
        <v>78</v>
      </c>
      <c r="I55" s="270"/>
      <c r="J55" s="270"/>
      <c r="P55" s="101">
        <v>6</v>
      </c>
      <c r="Q55" s="138">
        <v>3389</v>
      </c>
      <c r="R55" s="139" t="s">
        <v>87</v>
      </c>
      <c r="S55" s="247">
        <v>67</v>
      </c>
      <c r="T55" s="175">
        <v>220</v>
      </c>
      <c r="U55" s="208">
        <f t="shared" si="32"/>
        <v>153</v>
      </c>
      <c r="V55" s="174">
        <f t="shared" si="33"/>
        <v>228.35820895522392</v>
      </c>
      <c r="W55" s="205" t="s">
        <v>78</v>
      </c>
      <c r="X55" s="75"/>
      <c r="AO55" s="101">
        <v>6</v>
      </c>
      <c r="AP55" s="138">
        <v>3389</v>
      </c>
      <c r="AQ55" s="139" t="s">
        <v>87</v>
      </c>
      <c r="AR55" s="154">
        <v>1650</v>
      </c>
      <c r="AS55" s="200">
        <v>1650</v>
      </c>
      <c r="AT55" s="189">
        <f t="shared" si="34"/>
        <v>0</v>
      </c>
      <c r="AU55" s="184">
        <f t="shared" si="35"/>
        <v>0</v>
      </c>
      <c r="AV55" s="205" t="s">
        <v>78</v>
      </c>
      <c r="AW55" s="160"/>
    </row>
    <row r="56" spans="1:49" ht="14.25" customHeight="1">
      <c r="A56" s="157">
        <v>7</v>
      </c>
      <c r="B56" s="101">
        <v>3393</v>
      </c>
      <c r="C56" s="38" t="s">
        <v>88</v>
      </c>
      <c r="D56" s="151">
        <v>33</v>
      </c>
      <c r="E56" s="192">
        <v>33</v>
      </c>
      <c r="F56" s="189">
        <f t="shared" si="30"/>
        <v>0</v>
      </c>
      <c r="G56" s="184">
        <f t="shared" si="31"/>
        <v>0</v>
      </c>
      <c r="H56" s="205" t="s">
        <v>78</v>
      </c>
      <c r="I56" s="146"/>
      <c r="J56" s="146"/>
      <c r="P56" s="157">
        <v>7</v>
      </c>
      <c r="Q56" s="101">
        <v>3393</v>
      </c>
      <c r="R56" s="38" t="s">
        <v>88</v>
      </c>
      <c r="S56" s="151">
        <v>19</v>
      </c>
      <c r="T56" s="192">
        <v>19</v>
      </c>
      <c r="U56" s="183">
        <f t="shared" si="32"/>
        <v>0</v>
      </c>
      <c r="V56" s="184">
        <f t="shared" si="33"/>
        <v>0</v>
      </c>
      <c r="W56" s="205" t="s">
        <v>78</v>
      </c>
      <c r="X56" s="75"/>
      <c r="AO56" s="157">
        <v>7</v>
      </c>
      <c r="AP56" s="101">
        <v>3393</v>
      </c>
      <c r="AQ56" s="38" t="s">
        <v>88</v>
      </c>
      <c r="AR56" s="192" t="s">
        <v>94</v>
      </c>
      <c r="AS56" s="256">
        <v>20</v>
      </c>
      <c r="AT56" s="192" t="s">
        <v>94</v>
      </c>
      <c r="AU56" s="192" t="s">
        <v>94</v>
      </c>
      <c r="AV56" s="192" t="s">
        <v>94</v>
      </c>
      <c r="AW56" s="210" t="s">
        <v>101</v>
      </c>
    </row>
    <row r="57" spans="1:49" ht="14.25" customHeight="1" thickBot="1">
      <c r="A57" s="158">
        <v>8</v>
      </c>
      <c r="B57" s="140">
        <v>3412</v>
      </c>
      <c r="C57" s="141" t="s">
        <v>89</v>
      </c>
      <c r="D57" s="153">
        <v>6</v>
      </c>
      <c r="E57" s="199">
        <v>80</v>
      </c>
      <c r="F57" s="190">
        <f>E57-D57</f>
        <v>74</v>
      </c>
      <c r="G57" s="191">
        <f>((E57/D57)*100)-100</f>
        <v>1233.3333333333335</v>
      </c>
      <c r="H57" s="206" t="s">
        <v>78</v>
      </c>
      <c r="I57" s="270"/>
      <c r="J57" s="270"/>
      <c r="P57" s="158">
        <v>8</v>
      </c>
      <c r="Q57" s="140">
        <v>3412</v>
      </c>
      <c r="R57" s="141" t="s">
        <v>89</v>
      </c>
      <c r="S57" s="153">
        <v>106</v>
      </c>
      <c r="T57" s="195">
        <v>106</v>
      </c>
      <c r="U57" s="195">
        <f t="shared" si="32"/>
        <v>0</v>
      </c>
      <c r="V57" s="195">
        <f t="shared" si="33"/>
        <v>0</v>
      </c>
      <c r="W57" s="206" t="s">
        <v>78</v>
      </c>
      <c r="X57" s="161"/>
      <c r="AO57" s="158">
        <v>8</v>
      </c>
      <c r="AP57" s="140">
        <v>3412</v>
      </c>
      <c r="AQ57" s="141" t="s">
        <v>89</v>
      </c>
      <c r="AR57" s="209">
        <v>2200</v>
      </c>
      <c r="AS57" s="257">
        <v>2200</v>
      </c>
      <c r="AT57" s="219">
        <f>AS57-AR57</f>
        <v>0</v>
      </c>
      <c r="AU57" s="196">
        <f>((AS57/AR57)*100)-100</f>
        <v>0</v>
      </c>
      <c r="AV57" s="206" t="s">
        <v>78</v>
      </c>
      <c r="AW57" s="161"/>
    </row>
    <row r="58" spans="1:16" ht="12" customHeight="1">
      <c r="A58" s="2"/>
      <c r="P58" s="2"/>
    </row>
    <row r="59" spans="1:16" ht="14.25" customHeight="1">
      <c r="A59" s="226" t="s">
        <v>46</v>
      </c>
      <c r="P59" s="289" t="s">
        <v>29</v>
      </c>
    </row>
    <row r="60" ht="6" customHeight="1" thickBot="1"/>
    <row r="61" spans="1:24" ht="16.5" customHeight="1" thickBot="1">
      <c r="A61" s="312" t="s">
        <v>90</v>
      </c>
      <c r="B61" s="312" t="s">
        <v>80</v>
      </c>
      <c r="C61" s="318" t="s">
        <v>91</v>
      </c>
      <c r="D61" s="310" t="s">
        <v>72</v>
      </c>
      <c r="E61" s="310" t="s">
        <v>92</v>
      </c>
      <c r="F61" s="335" t="s">
        <v>82</v>
      </c>
      <c r="G61" s="336"/>
      <c r="H61" s="310" t="s">
        <v>57</v>
      </c>
      <c r="I61" s="264"/>
      <c r="J61" s="264"/>
      <c r="P61" s="312" t="s">
        <v>90</v>
      </c>
      <c r="Q61" s="312" t="s">
        <v>80</v>
      </c>
      <c r="R61" s="318" t="s">
        <v>91</v>
      </c>
      <c r="S61" s="310" t="s">
        <v>72</v>
      </c>
      <c r="T61" s="310" t="s">
        <v>92</v>
      </c>
      <c r="U61" s="335" t="s">
        <v>82</v>
      </c>
      <c r="V61" s="336"/>
      <c r="W61" s="310" t="s">
        <v>57</v>
      </c>
      <c r="X61" s="310" t="s">
        <v>93</v>
      </c>
    </row>
    <row r="62" spans="1:24" ht="14.25" customHeight="1" thickBot="1">
      <c r="A62" s="313"/>
      <c r="B62" s="313"/>
      <c r="C62" s="319"/>
      <c r="D62" s="334"/>
      <c r="E62" s="340"/>
      <c r="F62" s="338" t="s">
        <v>52</v>
      </c>
      <c r="G62" s="339" t="s">
        <v>53</v>
      </c>
      <c r="H62" s="340"/>
      <c r="I62" s="264"/>
      <c r="J62" s="264"/>
      <c r="P62" s="313"/>
      <c r="Q62" s="313"/>
      <c r="R62" s="319"/>
      <c r="S62" s="334"/>
      <c r="T62" s="340"/>
      <c r="U62" s="338" t="s">
        <v>52</v>
      </c>
      <c r="V62" s="339" t="s">
        <v>53</v>
      </c>
      <c r="W62" s="340"/>
      <c r="X62" s="340"/>
    </row>
    <row r="63" spans="1:24" ht="14.25" customHeight="1" thickBot="1">
      <c r="A63" s="314"/>
      <c r="B63" s="314"/>
      <c r="C63" s="320"/>
      <c r="D63" s="311"/>
      <c r="E63" s="341"/>
      <c r="F63" s="342"/>
      <c r="G63" s="343"/>
      <c r="H63" s="341"/>
      <c r="I63" s="264"/>
      <c r="J63" s="264"/>
      <c r="P63" s="314"/>
      <c r="Q63" s="314"/>
      <c r="R63" s="320"/>
      <c r="S63" s="311"/>
      <c r="T63" s="341"/>
      <c r="U63" s="342"/>
      <c r="V63" s="343"/>
      <c r="W63" s="341"/>
      <c r="X63" s="341"/>
    </row>
    <row r="64" spans="1:24" ht="14.25" customHeight="1">
      <c r="A64" s="100">
        <v>1</v>
      </c>
      <c r="B64" s="100">
        <v>3049</v>
      </c>
      <c r="C64" s="35" t="s">
        <v>81</v>
      </c>
      <c r="D64" s="150">
        <v>385</v>
      </c>
      <c r="E64" s="186">
        <v>400</v>
      </c>
      <c r="F64" s="187">
        <f aca="true" t="shared" si="36" ref="F64:F70">E64-D64</f>
        <v>15</v>
      </c>
      <c r="G64" s="180">
        <f aca="true" t="shared" si="37" ref="G64:G70">((E64/D64)*100)-100</f>
        <v>3.896103896103881</v>
      </c>
      <c r="H64" s="207" t="s">
        <v>78</v>
      </c>
      <c r="I64" s="270"/>
      <c r="J64" s="270"/>
      <c r="P64" s="100">
        <v>1</v>
      </c>
      <c r="Q64" s="100">
        <v>3049</v>
      </c>
      <c r="R64" s="35" t="s">
        <v>81</v>
      </c>
      <c r="S64" s="150">
        <v>1760</v>
      </c>
      <c r="T64" s="69"/>
      <c r="U64" s="142">
        <f aca="true" t="shared" si="38" ref="U64:U71">T64-S64</f>
        <v>-1760</v>
      </c>
      <c r="V64" s="143">
        <f aca="true" t="shared" si="39" ref="V64:V71">((T64/S64)*100)-100</f>
        <v>-100</v>
      </c>
      <c r="W64" s="89" t="s">
        <v>79</v>
      </c>
      <c r="X64" s="89"/>
    </row>
    <row r="65" spans="1:24" ht="14.25" customHeight="1">
      <c r="A65" s="101">
        <v>2</v>
      </c>
      <c r="B65" s="101">
        <v>3299</v>
      </c>
      <c r="C65" s="38" t="s">
        <v>83</v>
      </c>
      <c r="D65" s="151">
        <v>385</v>
      </c>
      <c r="E65" s="192">
        <v>390</v>
      </c>
      <c r="F65" s="188">
        <f t="shared" si="36"/>
        <v>5</v>
      </c>
      <c r="G65" s="182">
        <f t="shared" si="37"/>
        <v>1.298701298701289</v>
      </c>
      <c r="H65" s="205" t="s">
        <v>78</v>
      </c>
      <c r="I65" s="270"/>
      <c r="J65" s="270"/>
      <c r="P65" s="101">
        <v>2</v>
      </c>
      <c r="Q65" s="101">
        <v>3299</v>
      </c>
      <c r="R65" s="38" t="s">
        <v>83</v>
      </c>
      <c r="S65" s="151">
        <v>55</v>
      </c>
      <c r="T65" s="154"/>
      <c r="U65" s="144">
        <f t="shared" si="38"/>
        <v>-55</v>
      </c>
      <c r="V65" s="145">
        <f t="shared" si="39"/>
        <v>-100</v>
      </c>
      <c r="W65" s="75" t="s">
        <v>79</v>
      </c>
      <c r="X65" s="75"/>
    </row>
    <row r="66" spans="1:24" ht="14.25" customHeight="1">
      <c r="A66" s="157">
        <v>3</v>
      </c>
      <c r="B66" s="102">
        <v>3300</v>
      </c>
      <c r="C66" s="45" t="s">
        <v>84</v>
      </c>
      <c r="D66" s="151">
        <v>385</v>
      </c>
      <c r="E66" s="192">
        <v>480</v>
      </c>
      <c r="F66" s="188">
        <f t="shared" si="36"/>
        <v>95</v>
      </c>
      <c r="G66" s="182">
        <f t="shared" si="37"/>
        <v>24.675324675324674</v>
      </c>
      <c r="H66" s="205" t="s">
        <v>78</v>
      </c>
      <c r="I66" s="270"/>
      <c r="J66" s="270"/>
      <c r="P66" s="157">
        <v>3</v>
      </c>
      <c r="Q66" s="102">
        <v>3300</v>
      </c>
      <c r="R66" s="45" t="s">
        <v>84</v>
      </c>
      <c r="S66" s="151">
        <v>55</v>
      </c>
      <c r="T66" s="154"/>
      <c r="U66" s="144">
        <f t="shared" si="38"/>
        <v>-55</v>
      </c>
      <c r="V66" s="145">
        <f t="shared" si="39"/>
        <v>-100</v>
      </c>
      <c r="W66" s="75" t="s">
        <v>79</v>
      </c>
      <c r="X66" s="75"/>
    </row>
    <row r="67" spans="1:24" ht="14.25" customHeight="1">
      <c r="A67" s="101">
        <v>4</v>
      </c>
      <c r="B67" s="102">
        <v>3371</v>
      </c>
      <c r="C67" s="45" t="s">
        <v>85</v>
      </c>
      <c r="D67" s="151">
        <v>44</v>
      </c>
      <c r="E67" s="192">
        <v>150</v>
      </c>
      <c r="F67" s="188">
        <f t="shared" si="36"/>
        <v>106</v>
      </c>
      <c r="G67" s="182">
        <f t="shared" si="37"/>
        <v>240.90909090909093</v>
      </c>
      <c r="H67" s="205" t="s">
        <v>78</v>
      </c>
      <c r="I67" s="270"/>
      <c r="J67" s="270"/>
      <c r="P67" s="101">
        <v>4</v>
      </c>
      <c r="Q67" s="102">
        <v>3371</v>
      </c>
      <c r="R67" s="45" t="s">
        <v>85</v>
      </c>
      <c r="S67" s="151">
        <v>22</v>
      </c>
      <c r="T67" s="154"/>
      <c r="U67" s="144">
        <f t="shared" si="38"/>
        <v>-22</v>
      </c>
      <c r="V67" s="145">
        <f t="shared" si="39"/>
        <v>-100</v>
      </c>
      <c r="W67" s="75" t="s">
        <v>79</v>
      </c>
      <c r="X67" s="75"/>
    </row>
    <row r="68" spans="1:24" ht="14.25" customHeight="1">
      <c r="A68" s="157">
        <v>5</v>
      </c>
      <c r="B68" s="102">
        <v>3372</v>
      </c>
      <c r="C68" s="45" t="s">
        <v>86</v>
      </c>
      <c r="D68" s="151">
        <v>22</v>
      </c>
      <c r="E68" s="192">
        <v>200</v>
      </c>
      <c r="F68" s="188">
        <f t="shared" si="36"/>
        <v>178</v>
      </c>
      <c r="G68" s="182">
        <f t="shared" si="37"/>
        <v>809.0909090909091</v>
      </c>
      <c r="H68" s="205" t="s">
        <v>78</v>
      </c>
      <c r="I68" s="270"/>
      <c r="J68" s="270"/>
      <c r="P68" s="157">
        <v>5</v>
      </c>
      <c r="Q68" s="102">
        <v>3372</v>
      </c>
      <c r="R68" s="45" t="s">
        <v>86</v>
      </c>
      <c r="S68" s="151">
        <v>22</v>
      </c>
      <c r="T68" s="154"/>
      <c r="U68" s="144">
        <f t="shared" si="38"/>
        <v>-22</v>
      </c>
      <c r="V68" s="145">
        <f t="shared" si="39"/>
        <v>-100</v>
      </c>
      <c r="W68" s="75" t="s">
        <v>79</v>
      </c>
      <c r="X68" s="75"/>
    </row>
    <row r="69" spans="1:24" ht="14.25" customHeight="1">
      <c r="A69" s="101">
        <v>6</v>
      </c>
      <c r="B69" s="138">
        <v>3389</v>
      </c>
      <c r="C69" s="139" t="s">
        <v>87</v>
      </c>
      <c r="D69" s="152">
        <v>150</v>
      </c>
      <c r="E69" s="200">
        <v>180</v>
      </c>
      <c r="F69" s="176">
        <f t="shared" si="36"/>
        <v>30</v>
      </c>
      <c r="G69" s="174">
        <f t="shared" si="37"/>
        <v>20</v>
      </c>
      <c r="H69" s="205" t="s">
        <v>78</v>
      </c>
      <c r="I69" s="270"/>
      <c r="J69" s="270"/>
      <c r="P69" s="101">
        <v>6</v>
      </c>
      <c r="Q69" s="138">
        <v>3389</v>
      </c>
      <c r="R69" s="139" t="s">
        <v>87</v>
      </c>
      <c r="S69" s="152">
        <v>165</v>
      </c>
      <c r="T69" s="155"/>
      <c r="U69" s="146">
        <f t="shared" si="38"/>
        <v>-165</v>
      </c>
      <c r="V69" s="147">
        <f t="shared" si="39"/>
        <v>-100</v>
      </c>
      <c r="W69" s="75" t="s">
        <v>79</v>
      </c>
      <c r="X69" s="160"/>
    </row>
    <row r="70" spans="1:24" ht="14.25" customHeight="1">
      <c r="A70" s="157">
        <v>7</v>
      </c>
      <c r="B70" s="101">
        <v>3393</v>
      </c>
      <c r="C70" s="38" t="s">
        <v>88</v>
      </c>
      <c r="D70" s="151">
        <v>66</v>
      </c>
      <c r="E70" s="192">
        <v>80</v>
      </c>
      <c r="F70" s="189">
        <f t="shared" si="36"/>
        <v>14</v>
      </c>
      <c r="G70" s="184">
        <f t="shared" si="37"/>
        <v>21.212121212121218</v>
      </c>
      <c r="H70" s="205" t="s">
        <v>78</v>
      </c>
      <c r="I70" s="270"/>
      <c r="J70" s="270"/>
      <c r="P70" s="157">
        <v>7</v>
      </c>
      <c r="Q70" s="101">
        <v>3393</v>
      </c>
      <c r="R70" s="38" t="s">
        <v>88</v>
      </c>
      <c r="S70" s="151">
        <v>22</v>
      </c>
      <c r="T70" s="154"/>
      <c r="U70" s="148">
        <f t="shared" si="38"/>
        <v>-22</v>
      </c>
      <c r="V70" s="149">
        <f t="shared" si="39"/>
        <v>-100</v>
      </c>
      <c r="W70" s="75" t="s">
        <v>79</v>
      </c>
      <c r="X70" s="75"/>
    </row>
    <row r="71" spans="1:24" ht="14.25" customHeight="1" thickBot="1">
      <c r="A71" s="158">
        <v>8</v>
      </c>
      <c r="B71" s="140">
        <v>3412</v>
      </c>
      <c r="C71" s="141" t="s">
        <v>89</v>
      </c>
      <c r="D71" s="153">
        <v>94</v>
      </c>
      <c r="E71" s="199">
        <v>300</v>
      </c>
      <c r="F71" s="190">
        <f>E71-D71</f>
        <v>206</v>
      </c>
      <c r="G71" s="191">
        <f>((E71/D71)*100)-100</f>
        <v>219.14893617021278</v>
      </c>
      <c r="H71" s="206" t="s">
        <v>78</v>
      </c>
      <c r="I71" s="270"/>
      <c r="J71" s="270"/>
      <c r="P71" s="158">
        <v>8</v>
      </c>
      <c r="Q71" s="140">
        <v>3412</v>
      </c>
      <c r="R71" s="141" t="s">
        <v>89</v>
      </c>
      <c r="S71" s="153">
        <v>77</v>
      </c>
      <c r="T71" s="120"/>
      <c r="U71" s="92">
        <f t="shared" si="38"/>
        <v>-77</v>
      </c>
      <c r="V71" s="159">
        <f t="shared" si="39"/>
        <v>-100</v>
      </c>
      <c r="W71" s="134" t="s">
        <v>79</v>
      </c>
      <c r="X71" s="161"/>
    </row>
    <row r="72" spans="1:16" ht="14.25" customHeight="1">
      <c r="A72" s="2"/>
      <c r="P72" s="2"/>
    </row>
    <row r="73" spans="1:16" ht="14.25" customHeight="1">
      <c r="A73" s="226" t="s">
        <v>48</v>
      </c>
      <c r="P73" s="226" t="s">
        <v>16</v>
      </c>
    </row>
    <row r="74" ht="5.25" customHeight="1" thickBot="1"/>
    <row r="75" spans="1:24" ht="14.25" customHeight="1" thickBot="1">
      <c r="A75" s="312" t="s">
        <v>90</v>
      </c>
      <c r="B75" s="312" t="s">
        <v>80</v>
      </c>
      <c r="C75" s="318" t="s">
        <v>91</v>
      </c>
      <c r="D75" s="310" t="s">
        <v>72</v>
      </c>
      <c r="E75" s="310" t="s">
        <v>92</v>
      </c>
      <c r="F75" s="335" t="s">
        <v>82</v>
      </c>
      <c r="G75" s="336"/>
      <c r="H75" s="310" t="s">
        <v>57</v>
      </c>
      <c r="I75" s="264"/>
      <c r="J75" s="264"/>
      <c r="P75" s="312" t="s">
        <v>90</v>
      </c>
      <c r="Q75" s="312" t="s">
        <v>80</v>
      </c>
      <c r="R75" s="318" t="s">
        <v>91</v>
      </c>
      <c r="S75" s="310" t="s">
        <v>72</v>
      </c>
      <c r="T75" s="310" t="s">
        <v>92</v>
      </c>
      <c r="U75" s="335" t="s">
        <v>82</v>
      </c>
      <c r="V75" s="336"/>
      <c r="W75" s="310" t="s">
        <v>57</v>
      </c>
      <c r="X75" s="264"/>
    </row>
    <row r="76" spans="1:24" ht="14.25" customHeight="1" thickBot="1">
      <c r="A76" s="313"/>
      <c r="B76" s="313"/>
      <c r="C76" s="319"/>
      <c r="D76" s="334"/>
      <c r="E76" s="340"/>
      <c r="F76" s="338" t="s">
        <v>52</v>
      </c>
      <c r="G76" s="339" t="s">
        <v>53</v>
      </c>
      <c r="H76" s="340"/>
      <c r="I76" s="264"/>
      <c r="J76" s="264"/>
      <c r="P76" s="313"/>
      <c r="Q76" s="313"/>
      <c r="R76" s="319"/>
      <c r="S76" s="334"/>
      <c r="T76" s="340"/>
      <c r="U76" s="338" t="s">
        <v>52</v>
      </c>
      <c r="V76" s="339" t="s">
        <v>53</v>
      </c>
      <c r="W76" s="340"/>
      <c r="X76" s="264"/>
    </row>
    <row r="77" spans="1:24" ht="14.25" customHeight="1" thickBot="1">
      <c r="A77" s="314"/>
      <c r="B77" s="314"/>
      <c r="C77" s="320"/>
      <c r="D77" s="311"/>
      <c r="E77" s="341"/>
      <c r="F77" s="342"/>
      <c r="G77" s="343"/>
      <c r="H77" s="341"/>
      <c r="I77" s="264"/>
      <c r="J77" s="264"/>
      <c r="P77" s="314"/>
      <c r="Q77" s="314"/>
      <c r="R77" s="320"/>
      <c r="S77" s="311"/>
      <c r="T77" s="341"/>
      <c r="U77" s="342"/>
      <c r="V77" s="343"/>
      <c r="W77" s="341"/>
      <c r="X77" s="264"/>
    </row>
    <row r="78" spans="1:29" ht="14.25" customHeight="1">
      <c r="A78" s="100">
        <v>1</v>
      </c>
      <c r="B78" s="100">
        <v>3049</v>
      </c>
      <c r="C78" s="35" t="s">
        <v>81</v>
      </c>
      <c r="D78" s="150">
        <v>187</v>
      </c>
      <c r="E78" s="186">
        <v>190</v>
      </c>
      <c r="F78" s="187">
        <f aca="true" t="shared" si="40" ref="F78:F84">E78-D78</f>
        <v>3</v>
      </c>
      <c r="G78" s="180">
        <f aca="true" t="shared" si="41" ref="G78:G84">((E78/D78)*100)-100</f>
        <v>1.6042780748663148</v>
      </c>
      <c r="H78" s="207" t="s">
        <v>78</v>
      </c>
      <c r="I78" s="270"/>
      <c r="J78" s="270"/>
      <c r="P78" s="100">
        <v>1</v>
      </c>
      <c r="Q78" s="100">
        <v>3049</v>
      </c>
      <c r="R78" s="35" t="s">
        <v>81</v>
      </c>
      <c r="S78" s="150">
        <v>1705</v>
      </c>
      <c r="T78" s="186">
        <v>1705</v>
      </c>
      <c r="U78" s="179">
        <f aca="true" t="shared" si="42" ref="U78:U85">T78-S78</f>
        <v>0</v>
      </c>
      <c r="V78" s="180">
        <f aca="true" t="shared" si="43" ref="V78:V85">((T78/S78)*100)-100</f>
        <v>0</v>
      </c>
      <c r="W78" s="207" t="s">
        <v>78</v>
      </c>
      <c r="X78" s="270"/>
      <c r="Z78" s="289" t="s">
        <v>116</v>
      </c>
      <c r="AA78" s="307"/>
      <c r="AB78" s="307"/>
      <c r="AC78" s="307"/>
    </row>
    <row r="79" spans="1:24" ht="14.25" customHeight="1">
      <c r="A79" s="101">
        <v>2</v>
      </c>
      <c r="B79" s="101">
        <v>3299</v>
      </c>
      <c r="C79" s="38" t="s">
        <v>83</v>
      </c>
      <c r="D79" s="151">
        <v>42</v>
      </c>
      <c r="E79" s="192">
        <v>42</v>
      </c>
      <c r="F79" s="188">
        <f t="shared" si="40"/>
        <v>0</v>
      </c>
      <c r="G79" s="182">
        <f t="shared" si="41"/>
        <v>0</v>
      </c>
      <c r="H79" s="205" t="s">
        <v>78</v>
      </c>
      <c r="I79" s="270"/>
      <c r="J79" s="270"/>
      <c r="P79" s="101">
        <v>2</v>
      </c>
      <c r="Q79" s="101">
        <v>3299</v>
      </c>
      <c r="R79" s="38" t="s">
        <v>83</v>
      </c>
      <c r="S79" s="151">
        <v>572</v>
      </c>
      <c r="T79" s="192">
        <v>600</v>
      </c>
      <c r="U79" s="181">
        <f t="shared" si="42"/>
        <v>28</v>
      </c>
      <c r="V79" s="182">
        <f t="shared" si="43"/>
        <v>4.895104895104893</v>
      </c>
      <c r="W79" s="205" t="s">
        <v>78</v>
      </c>
      <c r="X79" s="270"/>
    </row>
    <row r="80" spans="1:24" ht="14.25" customHeight="1">
      <c r="A80" s="157">
        <v>3</v>
      </c>
      <c r="B80" s="102">
        <v>3300</v>
      </c>
      <c r="C80" s="45" t="s">
        <v>84</v>
      </c>
      <c r="D80" s="151">
        <v>50</v>
      </c>
      <c r="E80" s="192">
        <v>50</v>
      </c>
      <c r="F80" s="188">
        <f t="shared" si="40"/>
        <v>0</v>
      </c>
      <c r="G80" s="182">
        <f t="shared" si="41"/>
        <v>0</v>
      </c>
      <c r="H80" s="205" t="s">
        <v>78</v>
      </c>
      <c r="I80" s="270"/>
      <c r="J80" s="270"/>
      <c r="P80" s="157">
        <v>3</v>
      </c>
      <c r="Q80" s="102">
        <v>3300</v>
      </c>
      <c r="R80" s="45" t="s">
        <v>84</v>
      </c>
      <c r="S80" s="151">
        <v>550</v>
      </c>
      <c r="T80" s="192">
        <v>650</v>
      </c>
      <c r="U80" s="181">
        <f t="shared" si="42"/>
        <v>100</v>
      </c>
      <c r="V80" s="182">
        <f t="shared" si="43"/>
        <v>18.181818181818187</v>
      </c>
      <c r="W80" s="205" t="s">
        <v>78</v>
      </c>
      <c r="X80" s="270"/>
    </row>
    <row r="81" spans="1:24" ht="14.25" customHeight="1">
      <c r="A81" s="101">
        <v>4</v>
      </c>
      <c r="B81" s="102">
        <v>3371</v>
      </c>
      <c r="C81" s="45" t="s">
        <v>85</v>
      </c>
      <c r="D81" s="151">
        <v>39</v>
      </c>
      <c r="E81" s="192">
        <v>40</v>
      </c>
      <c r="F81" s="188">
        <f t="shared" si="40"/>
        <v>1</v>
      </c>
      <c r="G81" s="182">
        <f t="shared" si="41"/>
        <v>2.564102564102555</v>
      </c>
      <c r="H81" s="205" t="s">
        <v>78</v>
      </c>
      <c r="I81" s="270"/>
      <c r="J81" s="270"/>
      <c r="P81" s="101">
        <v>4</v>
      </c>
      <c r="Q81" s="102">
        <v>3371</v>
      </c>
      <c r="R81" s="45" t="s">
        <v>85</v>
      </c>
      <c r="S81" s="151">
        <v>17</v>
      </c>
      <c r="T81" s="192">
        <v>17</v>
      </c>
      <c r="U81" s="181">
        <f t="shared" si="42"/>
        <v>0</v>
      </c>
      <c r="V81" s="182">
        <f t="shared" si="43"/>
        <v>0</v>
      </c>
      <c r="W81" s="205" t="s">
        <v>78</v>
      </c>
      <c r="X81" s="270"/>
    </row>
    <row r="82" spans="1:24" ht="14.25" customHeight="1">
      <c r="A82" s="157">
        <v>5</v>
      </c>
      <c r="B82" s="102">
        <v>3372</v>
      </c>
      <c r="C82" s="45" t="s">
        <v>86</v>
      </c>
      <c r="D82" s="151">
        <v>28</v>
      </c>
      <c r="E82" s="192">
        <v>30</v>
      </c>
      <c r="F82" s="188">
        <f t="shared" si="40"/>
        <v>2</v>
      </c>
      <c r="G82" s="182">
        <f t="shared" si="41"/>
        <v>7.142857142857139</v>
      </c>
      <c r="H82" s="205" t="s">
        <v>78</v>
      </c>
      <c r="I82" s="270"/>
      <c r="J82" s="270"/>
      <c r="P82" s="157">
        <v>5</v>
      </c>
      <c r="Q82" s="102">
        <v>3372</v>
      </c>
      <c r="R82" s="45" t="s">
        <v>86</v>
      </c>
      <c r="S82" s="151">
        <v>33</v>
      </c>
      <c r="T82" s="192">
        <v>33</v>
      </c>
      <c r="U82" s="181">
        <f t="shared" si="42"/>
        <v>0</v>
      </c>
      <c r="V82" s="182">
        <f t="shared" si="43"/>
        <v>0</v>
      </c>
      <c r="W82" s="205" t="s">
        <v>78</v>
      </c>
      <c r="X82" s="270"/>
    </row>
    <row r="83" spans="1:24" ht="14.25" customHeight="1">
      <c r="A83" s="101">
        <v>6</v>
      </c>
      <c r="B83" s="138">
        <v>3389</v>
      </c>
      <c r="C83" s="139" t="s">
        <v>87</v>
      </c>
      <c r="D83" s="152">
        <v>39</v>
      </c>
      <c r="E83" s="200">
        <v>50</v>
      </c>
      <c r="F83" s="189">
        <f t="shared" si="40"/>
        <v>11</v>
      </c>
      <c r="G83" s="184">
        <f t="shared" si="41"/>
        <v>28.205128205128204</v>
      </c>
      <c r="H83" s="205" t="s">
        <v>78</v>
      </c>
      <c r="I83" s="270"/>
      <c r="J83" s="270"/>
      <c r="P83" s="101">
        <v>6</v>
      </c>
      <c r="Q83" s="138">
        <v>3389</v>
      </c>
      <c r="R83" s="139" t="s">
        <v>87</v>
      </c>
      <c r="S83" s="152">
        <v>33</v>
      </c>
      <c r="T83" s="200">
        <v>500</v>
      </c>
      <c r="U83" s="208">
        <f t="shared" si="42"/>
        <v>467</v>
      </c>
      <c r="V83" s="174">
        <f t="shared" si="43"/>
        <v>1415.1515151515152</v>
      </c>
      <c r="W83" s="205" t="s">
        <v>78</v>
      </c>
      <c r="X83" s="270"/>
    </row>
    <row r="84" spans="1:24" ht="14.25" customHeight="1">
      <c r="A84" s="157">
        <v>7</v>
      </c>
      <c r="B84" s="101">
        <v>3393</v>
      </c>
      <c r="C84" s="38" t="s">
        <v>88</v>
      </c>
      <c r="D84" s="151">
        <v>39</v>
      </c>
      <c r="E84" s="192">
        <v>40</v>
      </c>
      <c r="F84" s="188">
        <f t="shared" si="40"/>
        <v>1</v>
      </c>
      <c r="G84" s="182">
        <f t="shared" si="41"/>
        <v>2.564102564102555</v>
      </c>
      <c r="H84" s="205" t="s">
        <v>78</v>
      </c>
      <c r="I84" s="270"/>
      <c r="J84" s="270"/>
      <c r="P84" s="157">
        <v>7</v>
      </c>
      <c r="Q84" s="101">
        <v>3393</v>
      </c>
      <c r="R84" s="38" t="s">
        <v>88</v>
      </c>
      <c r="S84" s="151">
        <v>33</v>
      </c>
      <c r="T84" s="192">
        <v>33</v>
      </c>
      <c r="U84" s="183">
        <f t="shared" si="42"/>
        <v>0</v>
      </c>
      <c r="V84" s="184">
        <f t="shared" si="43"/>
        <v>0</v>
      </c>
      <c r="W84" s="205" t="s">
        <v>78</v>
      </c>
      <c r="X84" s="270"/>
    </row>
    <row r="85" spans="1:24" ht="14.25" customHeight="1" thickBot="1">
      <c r="A85" s="158">
        <v>8</v>
      </c>
      <c r="B85" s="140">
        <v>3412</v>
      </c>
      <c r="C85" s="141" t="s">
        <v>89</v>
      </c>
      <c r="D85" s="153">
        <v>39</v>
      </c>
      <c r="E85" s="199">
        <v>40</v>
      </c>
      <c r="F85" s="190">
        <f>E85-D85</f>
        <v>1</v>
      </c>
      <c r="G85" s="191">
        <f>((E85/D85)*100)-100</f>
        <v>2.564102564102555</v>
      </c>
      <c r="H85" s="206" t="s">
        <v>78</v>
      </c>
      <c r="I85" s="270"/>
      <c r="J85" s="270"/>
      <c r="P85" s="158">
        <v>8</v>
      </c>
      <c r="Q85" s="140">
        <v>3412</v>
      </c>
      <c r="R85" s="141" t="s">
        <v>89</v>
      </c>
      <c r="S85" s="153">
        <v>88</v>
      </c>
      <c r="T85" s="199">
        <v>300</v>
      </c>
      <c r="U85" s="185">
        <f t="shared" si="42"/>
        <v>212</v>
      </c>
      <c r="V85" s="191">
        <f t="shared" si="43"/>
        <v>240.90909090909093</v>
      </c>
      <c r="W85" s="206" t="s">
        <v>78</v>
      </c>
      <c r="X85" s="270"/>
    </row>
    <row r="86" spans="1:16" ht="14.25" customHeight="1">
      <c r="A86" s="2"/>
      <c r="P86" s="2"/>
    </row>
    <row r="87" spans="1:16" ht="14.25" customHeight="1">
      <c r="A87" s="2"/>
      <c r="P87" s="2"/>
    </row>
    <row r="88" spans="1:16" ht="14.25" customHeight="1">
      <c r="A88" s="2"/>
      <c r="P88" s="2"/>
    </row>
    <row r="89" spans="1:16" ht="14.25" customHeight="1">
      <c r="A89" s="2"/>
      <c r="P89" s="2"/>
    </row>
    <row r="90" spans="1:16" ht="14.25" customHeight="1">
      <c r="A90" s="226" t="s">
        <v>35</v>
      </c>
      <c r="P90" s="288" t="s">
        <v>44</v>
      </c>
    </row>
    <row r="91" ht="6" customHeight="1" thickBot="1"/>
    <row r="92" spans="1:24" ht="14.25" customHeight="1" thickBot="1">
      <c r="A92" s="312" t="s">
        <v>90</v>
      </c>
      <c r="B92" s="312" t="s">
        <v>80</v>
      </c>
      <c r="C92" s="318" t="s">
        <v>91</v>
      </c>
      <c r="D92" s="310" t="s">
        <v>72</v>
      </c>
      <c r="E92" s="310" t="s">
        <v>92</v>
      </c>
      <c r="F92" s="335" t="s">
        <v>82</v>
      </c>
      <c r="G92" s="336"/>
      <c r="H92" s="310" t="s">
        <v>57</v>
      </c>
      <c r="I92" s="264"/>
      <c r="J92" s="264"/>
      <c r="P92" s="312" t="s">
        <v>90</v>
      </c>
      <c r="Q92" s="312" t="s">
        <v>80</v>
      </c>
      <c r="R92" s="318" t="s">
        <v>91</v>
      </c>
      <c r="S92" s="310" t="s">
        <v>72</v>
      </c>
      <c r="T92" s="310" t="s">
        <v>92</v>
      </c>
      <c r="U92" s="335" t="s">
        <v>82</v>
      </c>
      <c r="V92" s="336"/>
      <c r="W92" s="310" t="s">
        <v>57</v>
      </c>
      <c r="X92" s="310" t="s">
        <v>93</v>
      </c>
    </row>
    <row r="93" spans="1:24" ht="14.25" customHeight="1" thickBot="1">
      <c r="A93" s="313"/>
      <c r="B93" s="313"/>
      <c r="C93" s="319"/>
      <c r="D93" s="334"/>
      <c r="E93" s="340"/>
      <c r="F93" s="338" t="s">
        <v>52</v>
      </c>
      <c r="G93" s="339" t="s">
        <v>53</v>
      </c>
      <c r="H93" s="340"/>
      <c r="I93" s="264"/>
      <c r="J93" s="264"/>
      <c r="P93" s="313"/>
      <c r="Q93" s="313"/>
      <c r="R93" s="319"/>
      <c r="S93" s="334"/>
      <c r="T93" s="340"/>
      <c r="U93" s="338" t="s">
        <v>52</v>
      </c>
      <c r="V93" s="339" t="s">
        <v>53</v>
      </c>
      <c r="W93" s="340"/>
      <c r="X93" s="340"/>
    </row>
    <row r="94" spans="1:24" ht="14.25" customHeight="1" thickBot="1">
      <c r="A94" s="314"/>
      <c r="B94" s="314"/>
      <c r="C94" s="320"/>
      <c r="D94" s="311"/>
      <c r="E94" s="341"/>
      <c r="F94" s="342"/>
      <c r="G94" s="343"/>
      <c r="H94" s="341"/>
      <c r="I94" s="264"/>
      <c r="J94" s="264"/>
      <c r="P94" s="314"/>
      <c r="Q94" s="314"/>
      <c r="R94" s="320"/>
      <c r="S94" s="311"/>
      <c r="T94" s="341"/>
      <c r="U94" s="342"/>
      <c r="V94" s="343"/>
      <c r="W94" s="341"/>
      <c r="X94" s="341"/>
    </row>
    <row r="95" spans="1:24" ht="14.25" customHeight="1">
      <c r="A95" s="100">
        <v>1</v>
      </c>
      <c r="B95" s="100">
        <v>3049</v>
      </c>
      <c r="C95" s="35" t="s">
        <v>81</v>
      </c>
      <c r="D95" s="150">
        <v>352</v>
      </c>
      <c r="E95" s="186">
        <v>360</v>
      </c>
      <c r="F95" s="187">
        <f aca="true" t="shared" si="44" ref="F95:F101">E95-D95</f>
        <v>8</v>
      </c>
      <c r="G95" s="180">
        <f aca="true" t="shared" si="45" ref="G95:G101">((E95/D95)*100)-100</f>
        <v>2.2727272727272663</v>
      </c>
      <c r="H95" s="207" t="s">
        <v>78</v>
      </c>
      <c r="I95" s="270"/>
      <c r="J95" s="270"/>
      <c r="P95" s="100">
        <v>1</v>
      </c>
      <c r="Q95" s="100">
        <v>3049</v>
      </c>
      <c r="R95" s="35" t="s">
        <v>81</v>
      </c>
      <c r="S95" s="150">
        <v>88</v>
      </c>
      <c r="T95" s="89">
        <v>67</v>
      </c>
      <c r="U95" s="142">
        <f aca="true" t="shared" si="46" ref="U95:U101">T95-S95</f>
        <v>-21</v>
      </c>
      <c r="V95" s="143">
        <f aca="true" t="shared" si="47" ref="V95:V101">((T95/S95)*100)-100</f>
        <v>-23.86363636363636</v>
      </c>
      <c r="W95" s="246" t="s">
        <v>79</v>
      </c>
      <c r="X95" s="198" t="s">
        <v>107</v>
      </c>
    </row>
    <row r="96" spans="1:24" ht="14.25" customHeight="1">
      <c r="A96" s="101">
        <v>2</v>
      </c>
      <c r="B96" s="101">
        <v>3299</v>
      </c>
      <c r="C96" s="38" t="s">
        <v>83</v>
      </c>
      <c r="D96" s="151">
        <v>264</v>
      </c>
      <c r="E96" s="192">
        <v>360</v>
      </c>
      <c r="F96" s="189">
        <f t="shared" si="44"/>
        <v>96</v>
      </c>
      <c r="G96" s="184">
        <f t="shared" si="45"/>
        <v>36.363636363636346</v>
      </c>
      <c r="H96" s="205" t="s">
        <v>78</v>
      </c>
      <c r="I96" s="270"/>
      <c r="J96" s="270"/>
      <c r="P96" s="101">
        <v>2</v>
      </c>
      <c r="Q96" s="101">
        <v>3299</v>
      </c>
      <c r="R96" s="38" t="s">
        <v>83</v>
      </c>
      <c r="S96" s="151">
        <v>44</v>
      </c>
      <c r="T96" s="160">
        <v>35</v>
      </c>
      <c r="U96" s="144">
        <f t="shared" si="46"/>
        <v>-9</v>
      </c>
      <c r="V96" s="145">
        <f t="shared" si="47"/>
        <v>-20.454545454545453</v>
      </c>
      <c r="W96" s="235" t="s">
        <v>79</v>
      </c>
      <c r="X96" s="255" t="s">
        <v>107</v>
      </c>
    </row>
    <row r="97" spans="1:24" ht="14.25" customHeight="1">
      <c r="A97" s="157">
        <v>3</v>
      </c>
      <c r="B97" s="102">
        <v>3300</v>
      </c>
      <c r="C97" s="45" t="s">
        <v>84</v>
      </c>
      <c r="D97" s="151">
        <v>264</v>
      </c>
      <c r="E97" s="76">
        <v>360</v>
      </c>
      <c r="F97" s="188">
        <f t="shared" si="44"/>
        <v>96</v>
      </c>
      <c r="G97" s="182">
        <f t="shared" si="45"/>
        <v>36.363636363636346</v>
      </c>
      <c r="H97" s="205" t="s">
        <v>78</v>
      </c>
      <c r="I97" s="270"/>
      <c r="J97" s="270"/>
      <c r="P97" s="157">
        <v>3</v>
      </c>
      <c r="Q97" s="102">
        <v>3300</v>
      </c>
      <c r="R97" s="45" t="s">
        <v>84</v>
      </c>
      <c r="S97" s="151">
        <v>55</v>
      </c>
      <c r="T97" s="160">
        <v>44</v>
      </c>
      <c r="U97" s="144">
        <f t="shared" si="46"/>
        <v>-11</v>
      </c>
      <c r="V97" s="145">
        <f t="shared" si="47"/>
        <v>-20</v>
      </c>
      <c r="W97" s="235" t="s">
        <v>79</v>
      </c>
      <c r="X97" s="255" t="s">
        <v>107</v>
      </c>
    </row>
    <row r="98" spans="1:36" ht="14.25" customHeight="1">
      <c r="A98" s="101">
        <v>4</v>
      </c>
      <c r="B98" s="102">
        <v>3371</v>
      </c>
      <c r="C98" s="45" t="s">
        <v>85</v>
      </c>
      <c r="D98" s="151">
        <v>6</v>
      </c>
      <c r="E98" s="192">
        <v>8</v>
      </c>
      <c r="F98" s="189">
        <f t="shared" si="44"/>
        <v>2</v>
      </c>
      <c r="G98" s="184">
        <f t="shared" si="45"/>
        <v>33.333333333333314</v>
      </c>
      <c r="H98" s="205" t="s">
        <v>78</v>
      </c>
      <c r="I98" s="270"/>
      <c r="J98" s="270"/>
      <c r="P98" s="101">
        <v>4</v>
      </c>
      <c r="Q98" s="102">
        <v>3371</v>
      </c>
      <c r="R98" s="45" t="s">
        <v>85</v>
      </c>
      <c r="S98" s="189" t="s">
        <v>103</v>
      </c>
      <c r="T98" s="154">
        <v>0</v>
      </c>
      <c r="U98" s="189" t="s">
        <v>103</v>
      </c>
      <c r="V98" s="189" t="s">
        <v>103</v>
      </c>
      <c r="W98" s="192" t="s">
        <v>103</v>
      </c>
      <c r="X98" s="251" t="s">
        <v>95</v>
      </c>
      <c r="AB98" s="162"/>
      <c r="AC98" s="162"/>
      <c r="AD98" s="164"/>
      <c r="AE98" s="165"/>
      <c r="AF98" s="165"/>
      <c r="AG98" s="165"/>
      <c r="AH98" s="165"/>
      <c r="AI98" s="165"/>
      <c r="AJ98" s="169"/>
    </row>
    <row r="99" spans="1:36" ht="14.25" customHeight="1">
      <c r="A99" s="157">
        <v>5</v>
      </c>
      <c r="B99" s="102">
        <v>3372</v>
      </c>
      <c r="C99" s="45" t="s">
        <v>86</v>
      </c>
      <c r="D99" s="151">
        <v>6</v>
      </c>
      <c r="E99" s="192">
        <v>8</v>
      </c>
      <c r="F99" s="189">
        <f t="shared" si="44"/>
        <v>2</v>
      </c>
      <c r="G99" s="184">
        <f t="shared" si="45"/>
        <v>33.333333333333314</v>
      </c>
      <c r="H99" s="205" t="s">
        <v>78</v>
      </c>
      <c r="I99" s="270"/>
      <c r="J99" s="270"/>
      <c r="P99" s="157">
        <v>5</v>
      </c>
      <c r="Q99" s="102">
        <v>3372</v>
      </c>
      <c r="R99" s="45" t="s">
        <v>86</v>
      </c>
      <c r="S99" s="189" t="s">
        <v>103</v>
      </c>
      <c r="T99" s="154">
        <v>0</v>
      </c>
      <c r="U99" s="189" t="s">
        <v>103</v>
      </c>
      <c r="V99" s="189" t="s">
        <v>103</v>
      </c>
      <c r="W99" s="192" t="s">
        <v>103</v>
      </c>
      <c r="X99" s="251" t="s">
        <v>95</v>
      </c>
      <c r="AB99" s="162"/>
      <c r="AC99" s="162"/>
      <c r="AD99" s="164"/>
      <c r="AE99" s="165"/>
      <c r="AF99" s="165"/>
      <c r="AG99" s="165"/>
      <c r="AH99" s="165"/>
      <c r="AI99" s="165"/>
      <c r="AJ99" s="169"/>
    </row>
    <row r="100" spans="1:36" ht="14.25" customHeight="1">
      <c r="A100" s="101">
        <v>6</v>
      </c>
      <c r="B100" s="138">
        <v>3389</v>
      </c>
      <c r="C100" s="139" t="s">
        <v>87</v>
      </c>
      <c r="D100" s="152">
        <v>330</v>
      </c>
      <c r="E100" s="192">
        <v>330</v>
      </c>
      <c r="F100" s="189">
        <f t="shared" si="44"/>
        <v>0</v>
      </c>
      <c r="G100" s="184">
        <f t="shared" si="45"/>
        <v>0</v>
      </c>
      <c r="H100" s="205" t="s">
        <v>78</v>
      </c>
      <c r="I100" s="270"/>
      <c r="J100" s="270"/>
      <c r="P100" s="101">
        <v>6</v>
      </c>
      <c r="Q100" s="138">
        <v>3389</v>
      </c>
      <c r="R100" s="139" t="s">
        <v>87</v>
      </c>
      <c r="S100" s="189" t="s">
        <v>103</v>
      </c>
      <c r="T100" s="155">
        <v>0</v>
      </c>
      <c r="U100" s="189" t="s">
        <v>103</v>
      </c>
      <c r="V100" s="189" t="s">
        <v>103</v>
      </c>
      <c r="W100" s="192" t="s">
        <v>103</v>
      </c>
      <c r="X100" s="251" t="s">
        <v>95</v>
      </c>
      <c r="AB100" s="162"/>
      <c r="AC100" s="162"/>
      <c r="AD100" s="164"/>
      <c r="AE100" s="165"/>
      <c r="AF100" s="165"/>
      <c r="AG100" s="165"/>
      <c r="AH100" s="165"/>
      <c r="AI100" s="165"/>
      <c r="AJ100" s="169"/>
    </row>
    <row r="101" spans="1:36" ht="13.5" customHeight="1">
      <c r="A101" s="157">
        <v>7</v>
      </c>
      <c r="B101" s="101">
        <v>3393</v>
      </c>
      <c r="C101" s="38" t="s">
        <v>88</v>
      </c>
      <c r="D101" s="151">
        <v>19</v>
      </c>
      <c r="E101" s="192">
        <v>20</v>
      </c>
      <c r="F101" s="189">
        <f t="shared" si="44"/>
        <v>1</v>
      </c>
      <c r="G101" s="184">
        <f t="shared" si="45"/>
        <v>5.263157894736835</v>
      </c>
      <c r="H101" s="205" t="s">
        <v>78</v>
      </c>
      <c r="I101" s="270"/>
      <c r="J101" s="270"/>
      <c r="P101" s="157">
        <v>7</v>
      </c>
      <c r="Q101" s="101">
        <v>3393</v>
      </c>
      <c r="R101" s="38" t="s">
        <v>88</v>
      </c>
      <c r="S101" s="151">
        <v>41</v>
      </c>
      <c r="T101" s="160">
        <v>32</v>
      </c>
      <c r="U101" s="148">
        <f t="shared" si="46"/>
        <v>-9</v>
      </c>
      <c r="V101" s="149">
        <f t="shared" si="47"/>
        <v>-21.951219512195124</v>
      </c>
      <c r="W101" s="235" t="s">
        <v>79</v>
      </c>
      <c r="X101" s="255" t="s">
        <v>107</v>
      </c>
      <c r="AB101" s="162"/>
      <c r="AC101" s="163"/>
      <c r="AD101" s="164"/>
      <c r="AE101" s="165"/>
      <c r="AF101" s="166"/>
      <c r="AG101" s="165"/>
      <c r="AH101" s="165"/>
      <c r="AI101" s="165"/>
      <c r="AJ101" s="169"/>
    </row>
    <row r="102" spans="1:24" ht="14.25" customHeight="1" thickBot="1">
      <c r="A102" s="158">
        <v>8</v>
      </c>
      <c r="B102" s="140">
        <v>3412</v>
      </c>
      <c r="C102" s="141" t="s">
        <v>89</v>
      </c>
      <c r="D102" s="153">
        <v>55</v>
      </c>
      <c r="E102" s="133">
        <v>200</v>
      </c>
      <c r="F102" s="219">
        <f>E102-D102</f>
        <v>145</v>
      </c>
      <c r="G102" s="196">
        <f>((E102/D102)*100)-100</f>
        <v>263.6363636363636</v>
      </c>
      <c r="H102" s="206" t="s">
        <v>78</v>
      </c>
      <c r="I102" s="270"/>
      <c r="J102" s="270"/>
      <c r="P102" s="158">
        <v>8</v>
      </c>
      <c r="Q102" s="140">
        <v>3412</v>
      </c>
      <c r="R102" s="141" t="s">
        <v>89</v>
      </c>
      <c r="S102" s="190" t="s">
        <v>103</v>
      </c>
      <c r="T102" s="120">
        <v>0</v>
      </c>
      <c r="U102" s="190" t="s">
        <v>103</v>
      </c>
      <c r="V102" s="190" t="s">
        <v>103</v>
      </c>
      <c r="W102" s="195" t="s">
        <v>103</v>
      </c>
      <c r="X102" s="267" t="s">
        <v>95</v>
      </c>
    </row>
    <row r="103" spans="1:16" ht="14.25" customHeight="1">
      <c r="A103" s="2"/>
      <c r="P103" s="2"/>
    </row>
    <row r="104" spans="1:16" ht="14.25" customHeight="1">
      <c r="A104" s="81"/>
      <c r="B104" s="5"/>
      <c r="C104" s="5"/>
      <c r="D104" s="5"/>
      <c r="E104" s="5"/>
      <c r="F104" s="5"/>
      <c r="G104" s="5"/>
      <c r="H104" s="5"/>
      <c r="I104" s="5"/>
      <c r="J104" s="5"/>
      <c r="K104" s="5"/>
      <c r="P104" s="226" t="s">
        <v>22</v>
      </c>
    </row>
    <row r="105" spans="1:11" ht="8.25" customHeight="1" thickBo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24" ht="14.25" customHeight="1" thickBot="1">
      <c r="A106" s="271"/>
      <c r="B106" s="271"/>
      <c r="C106" s="271"/>
      <c r="D106" s="264"/>
      <c r="E106" s="264"/>
      <c r="F106" s="273"/>
      <c r="G106" s="273"/>
      <c r="H106" s="264"/>
      <c r="I106" s="264"/>
      <c r="J106" s="264"/>
      <c r="K106" s="5"/>
      <c r="P106" s="312" t="s">
        <v>90</v>
      </c>
      <c r="Q106" s="312" t="s">
        <v>80</v>
      </c>
      <c r="R106" s="318" t="s">
        <v>91</v>
      </c>
      <c r="S106" s="310" t="s">
        <v>72</v>
      </c>
      <c r="T106" s="310" t="s">
        <v>92</v>
      </c>
      <c r="U106" s="335" t="s">
        <v>82</v>
      </c>
      <c r="V106" s="336"/>
      <c r="W106" s="310" t="s">
        <v>57</v>
      </c>
      <c r="X106" s="310" t="s">
        <v>93</v>
      </c>
    </row>
    <row r="107" spans="1:24" ht="14.25" customHeight="1" thickBot="1">
      <c r="A107" s="271"/>
      <c r="B107" s="271"/>
      <c r="C107" s="271"/>
      <c r="D107" s="6"/>
      <c r="E107" s="264"/>
      <c r="F107" s="271"/>
      <c r="G107" s="272"/>
      <c r="H107" s="264"/>
      <c r="I107" s="264"/>
      <c r="J107" s="264"/>
      <c r="K107" s="5"/>
      <c r="P107" s="313"/>
      <c r="Q107" s="313"/>
      <c r="R107" s="319"/>
      <c r="S107" s="334"/>
      <c r="T107" s="340"/>
      <c r="U107" s="338" t="s">
        <v>52</v>
      </c>
      <c r="V107" s="339" t="s">
        <v>53</v>
      </c>
      <c r="W107" s="340"/>
      <c r="X107" s="340"/>
    </row>
    <row r="108" spans="1:24" ht="14.25" customHeight="1" thickBot="1">
      <c r="A108" s="271"/>
      <c r="B108" s="271"/>
      <c r="C108" s="271"/>
      <c r="D108" s="6"/>
      <c r="E108" s="264"/>
      <c r="F108" s="271"/>
      <c r="G108" s="272"/>
      <c r="H108" s="264"/>
      <c r="I108" s="264"/>
      <c r="J108" s="264"/>
      <c r="K108" s="5"/>
      <c r="P108" s="314"/>
      <c r="Q108" s="314"/>
      <c r="R108" s="320"/>
      <c r="S108" s="311"/>
      <c r="T108" s="341"/>
      <c r="U108" s="342"/>
      <c r="V108" s="343"/>
      <c r="W108" s="341"/>
      <c r="X108" s="341"/>
    </row>
    <row r="109" spans="1:24" ht="14.25" customHeight="1">
      <c r="A109" s="162"/>
      <c r="B109" s="162"/>
      <c r="C109" s="164"/>
      <c r="D109" s="165"/>
      <c r="E109" s="165"/>
      <c r="F109" s="146"/>
      <c r="G109" s="170"/>
      <c r="H109" s="146"/>
      <c r="I109" s="146"/>
      <c r="J109" s="146"/>
      <c r="K109" s="5"/>
      <c r="P109" s="100">
        <v>1</v>
      </c>
      <c r="Q109" s="100">
        <v>3049</v>
      </c>
      <c r="R109" s="35" t="s">
        <v>81</v>
      </c>
      <c r="S109" s="150">
        <v>1933</v>
      </c>
      <c r="T109" s="186">
        <v>1933</v>
      </c>
      <c r="U109" s="179">
        <f aca="true" t="shared" si="48" ref="U109:U116">T109-S109</f>
        <v>0</v>
      </c>
      <c r="V109" s="180">
        <f aca="true" t="shared" si="49" ref="V109:V116">((T109/S109)*100)-100</f>
        <v>0</v>
      </c>
      <c r="W109" s="207" t="s">
        <v>78</v>
      </c>
      <c r="X109" s="198"/>
    </row>
    <row r="110" spans="1:24" ht="14.25" customHeight="1">
      <c r="A110" s="162"/>
      <c r="B110" s="162"/>
      <c r="C110" s="164"/>
      <c r="D110" s="165"/>
      <c r="E110" s="165"/>
      <c r="F110" s="146"/>
      <c r="G110" s="170"/>
      <c r="H110" s="146"/>
      <c r="I110" s="146"/>
      <c r="J110" s="146"/>
      <c r="K110" s="5"/>
      <c r="P110" s="101">
        <v>2</v>
      </c>
      <c r="Q110" s="101">
        <v>3299</v>
      </c>
      <c r="R110" s="38" t="s">
        <v>83</v>
      </c>
      <c r="S110" s="151">
        <v>913</v>
      </c>
      <c r="T110" s="192">
        <v>913</v>
      </c>
      <c r="U110" s="181">
        <f t="shared" si="48"/>
        <v>0</v>
      </c>
      <c r="V110" s="182">
        <f t="shared" si="49"/>
        <v>0</v>
      </c>
      <c r="W110" s="205" t="s">
        <v>78</v>
      </c>
      <c r="X110" s="75"/>
    </row>
    <row r="111" spans="1:24" ht="14.25" customHeight="1">
      <c r="A111" s="162"/>
      <c r="B111" s="162"/>
      <c r="C111" s="164"/>
      <c r="D111" s="165"/>
      <c r="E111" s="165"/>
      <c r="F111" s="146"/>
      <c r="G111" s="170"/>
      <c r="H111" s="146"/>
      <c r="I111" s="146"/>
      <c r="J111" s="146"/>
      <c r="K111" s="5"/>
      <c r="P111" s="157">
        <v>3</v>
      </c>
      <c r="Q111" s="102">
        <v>3300</v>
      </c>
      <c r="R111" s="45" t="s">
        <v>84</v>
      </c>
      <c r="S111" s="151">
        <v>1045</v>
      </c>
      <c r="T111" s="192">
        <v>1045</v>
      </c>
      <c r="U111" s="181">
        <f t="shared" si="48"/>
        <v>0</v>
      </c>
      <c r="V111" s="182">
        <f t="shared" si="49"/>
        <v>0</v>
      </c>
      <c r="W111" s="205" t="s">
        <v>78</v>
      </c>
      <c r="X111" s="75"/>
    </row>
    <row r="112" spans="1:24" ht="14.25" customHeight="1">
      <c r="A112" s="162"/>
      <c r="B112" s="162"/>
      <c r="C112" s="164"/>
      <c r="D112" s="165"/>
      <c r="E112" s="165"/>
      <c r="F112" s="146"/>
      <c r="G112" s="170"/>
      <c r="H112" s="146"/>
      <c r="I112" s="146"/>
      <c r="J112" s="146"/>
      <c r="K112" s="5"/>
      <c r="P112" s="101">
        <v>4</v>
      </c>
      <c r="Q112" s="102">
        <v>3371</v>
      </c>
      <c r="R112" s="45" t="s">
        <v>85</v>
      </c>
      <c r="S112" s="151">
        <v>12</v>
      </c>
      <c r="T112" s="192">
        <v>13</v>
      </c>
      <c r="U112" s="181">
        <f t="shared" si="48"/>
        <v>1</v>
      </c>
      <c r="V112" s="182">
        <f t="shared" si="49"/>
        <v>8.333333333333329</v>
      </c>
      <c r="W112" s="205" t="s">
        <v>78</v>
      </c>
      <c r="X112" s="75"/>
    </row>
    <row r="113" spans="1:24" ht="14.25" customHeight="1">
      <c r="A113" s="162"/>
      <c r="B113" s="162"/>
      <c r="C113" s="164"/>
      <c r="D113" s="165"/>
      <c r="E113" s="165"/>
      <c r="F113" s="146"/>
      <c r="G113" s="170"/>
      <c r="H113" s="146"/>
      <c r="I113" s="146"/>
      <c r="J113" s="146"/>
      <c r="K113" s="5"/>
      <c r="P113" s="157">
        <v>5</v>
      </c>
      <c r="Q113" s="102">
        <v>3372</v>
      </c>
      <c r="R113" s="45" t="s">
        <v>86</v>
      </c>
      <c r="S113" s="151">
        <v>12</v>
      </c>
      <c r="T113" s="192">
        <v>13</v>
      </c>
      <c r="U113" s="181">
        <f t="shared" si="48"/>
        <v>1</v>
      </c>
      <c r="V113" s="182">
        <f t="shared" si="49"/>
        <v>8.333333333333329</v>
      </c>
      <c r="W113" s="205" t="s">
        <v>78</v>
      </c>
      <c r="X113" s="75"/>
    </row>
    <row r="114" spans="1:24" ht="14.25" customHeight="1">
      <c r="A114" s="162"/>
      <c r="B114" s="162"/>
      <c r="C114" s="164"/>
      <c r="D114" s="165"/>
      <c r="E114" s="165"/>
      <c r="F114" s="146"/>
      <c r="G114" s="170"/>
      <c r="H114" s="146"/>
      <c r="I114" s="146"/>
      <c r="J114" s="146"/>
      <c r="K114" s="5"/>
      <c r="P114" s="101">
        <v>6</v>
      </c>
      <c r="Q114" s="138">
        <v>3389</v>
      </c>
      <c r="R114" s="139" t="s">
        <v>87</v>
      </c>
      <c r="S114" s="152">
        <v>171</v>
      </c>
      <c r="T114" s="200">
        <v>170</v>
      </c>
      <c r="U114" s="146">
        <f t="shared" si="48"/>
        <v>-1</v>
      </c>
      <c r="V114" s="147">
        <f t="shared" si="49"/>
        <v>-0.5847953216374293</v>
      </c>
      <c r="W114" s="205" t="s">
        <v>78</v>
      </c>
      <c r="X114" s="210" t="s">
        <v>110</v>
      </c>
    </row>
    <row r="115" spans="1:24" ht="14.25" customHeight="1">
      <c r="A115" s="162"/>
      <c r="B115" s="162"/>
      <c r="C115" s="164"/>
      <c r="D115" s="165"/>
      <c r="E115" s="165"/>
      <c r="F115" s="146"/>
      <c r="G115" s="170"/>
      <c r="H115" s="146"/>
      <c r="I115" s="146"/>
      <c r="J115" s="146"/>
      <c r="K115" s="5"/>
      <c r="P115" s="157">
        <v>7</v>
      </c>
      <c r="Q115" s="101">
        <v>3393</v>
      </c>
      <c r="R115" s="38" t="s">
        <v>88</v>
      </c>
      <c r="S115" s="151">
        <v>43</v>
      </c>
      <c r="T115" s="192">
        <v>43</v>
      </c>
      <c r="U115" s="183">
        <f t="shared" si="48"/>
        <v>0</v>
      </c>
      <c r="V115" s="184">
        <f t="shared" si="49"/>
        <v>0</v>
      </c>
      <c r="W115" s="205" t="s">
        <v>78</v>
      </c>
      <c r="X115" s="75"/>
    </row>
    <row r="116" spans="1:24" ht="14.25" customHeight="1" thickBot="1">
      <c r="A116" s="162"/>
      <c r="B116" s="163"/>
      <c r="C116" s="164"/>
      <c r="D116" s="165"/>
      <c r="E116" s="166"/>
      <c r="F116" s="167"/>
      <c r="G116" s="168"/>
      <c r="H116" s="146"/>
      <c r="I116" s="146"/>
      <c r="J116" s="146"/>
      <c r="K116" s="5"/>
      <c r="P116" s="158">
        <v>8</v>
      </c>
      <c r="Q116" s="140">
        <v>3412</v>
      </c>
      <c r="R116" s="141" t="s">
        <v>89</v>
      </c>
      <c r="S116" s="153">
        <v>72</v>
      </c>
      <c r="T116" s="199">
        <v>72</v>
      </c>
      <c r="U116" s="185">
        <f t="shared" si="48"/>
        <v>0</v>
      </c>
      <c r="V116" s="191">
        <f t="shared" si="49"/>
        <v>0</v>
      </c>
      <c r="W116" s="206" t="s">
        <v>78</v>
      </c>
      <c r="X116" s="161"/>
    </row>
    <row r="117" spans="1:16" ht="14.25" customHeight="1">
      <c r="A117" s="81"/>
      <c r="B117" s="5"/>
      <c r="C117" s="5"/>
      <c r="D117" s="5"/>
      <c r="E117" s="5"/>
      <c r="F117" s="5"/>
      <c r="G117" s="5"/>
      <c r="H117" s="5"/>
      <c r="I117" s="5"/>
      <c r="J117" s="5"/>
      <c r="K117" s="5"/>
      <c r="P117" s="2"/>
    </row>
    <row r="118" spans="1:16" ht="14.25" customHeight="1">
      <c r="A118" s="81"/>
      <c r="B118" s="5"/>
      <c r="C118" s="5"/>
      <c r="D118" s="5"/>
      <c r="E118" s="5"/>
      <c r="F118" s="5"/>
      <c r="G118" s="5"/>
      <c r="H118" s="5"/>
      <c r="I118" s="5"/>
      <c r="J118" s="5"/>
      <c r="K118" s="5"/>
      <c r="P118" s="226" t="s">
        <v>33</v>
      </c>
    </row>
    <row r="119" spans="1:11" ht="8.25" customHeight="1" thickBo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24" ht="14.25" customHeight="1" thickBot="1">
      <c r="A120" s="290"/>
      <c r="B120" s="290"/>
      <c r="C120" s="290"/>
      <c r="D120" s="291"/>
      <c r="E120" s="291"/>
      <c r="F120" s="292"/>
      <c r="G120" s="292"/>
      <c r="H120" s="291"/>
      <c r="I120" s="264"/>
      <c r="J120" s="264"/>
      <c r="K120" s="5"/>
      <c r="P120" s="312" t="s">
        <v>90</v>
      </c>
      <c r="Q120" s="312" t="s">
        <v>80</v>
      </c>
      <c r="R120" s="318" t="s">
        <v>91</v>
      </c>
      <c r="S120" s="310" t="s">
        <v>72</v>
      </c>
      <c r="T120" s="310" t="s">
        <v>92</v>
      </c>
      <c r="U120" s="335" t="s">
        <v>82</v>
      </c>
      <c r="V120" s="336"/>
      <c r="W120" s="310" t="s">
        <v>57</v>
      </c>
      <c r="X120" s="310" t="s">
        <v>93</v>
      </c>
    </row>
    <row r="121" spans="1:24" ht="14.25" customHeight="1" thickBot="1">
      <c r="A121" s="290"/>
      <c r="B121" s="290"/>
      <c r="C121" s="290"/>
      <c r="D121" s="293"/>
      <c r="E121" s="291"/>
      <c r="F121" s="290"/>
      <c r="G121" s="294"/>
      <c r="H121" s="291"/>
      <c r="I121" s="264"/>
      <c r="J121" s="264"/>
      <c r="K121" s="5"/>
      <c r="P121" s="313"/>
      <c r="Q121" s="313"/>
      <c r="R121" s="319"/>
      <c r="S121" s="334"/>
      <c r="T121" s="340"/>
      <c r="U121" s="338" t="s">
        <v>52</v>
      </c>
      <c r="V121" s="339" t="s">
        <v>53</v>
      </c>
      <c r="W121" s="340"/>
      <c r="X121" s="340"/>
    </row>
    <row r="122" spans="1:24" ht="14.25" customHeight="1" thickBot="1">
      <c r="A122" s="290"/>
      <c r="B122" s="290"/>
      <c r="C122" s="290"/>
      <c r="D122" s="293"/>
      <c r="E122" s="291"/>
      <c r="F122" s="290"/>
      <c r="G122" s="294"/>
      <c r="H122" s="291"/>
      <c r="I122" s="264"/>
      <c r="J122" s="264"/>
      <c r="K122" s="5"/>
      <c r="P122" s="314"/>
      <c r="Q122" s="314"/>
      <c r="R122" s="320"/>
      <c r="S122" s="311"/>
      <c r="T122" s="341"/>
      <c r="U122" s="342"/>
      <c r="V122" s="343"/>
      <c r="W122" s="341"/>
      <c r="X122" s="341"/>
    </row>
    <row r="123" spans="1:24" ht="14.25" customHeight="1">
      <c r="A123" s="162"/>
      <c r="B123" s="162"/>
      <c r="C123" s="164"/>
      <c r="D123" s="165"/>
      <c r="E123" s="165"/>
      <c r="F123" s="146"/>
      <c r="G123" s="170"/>
      <c r="H123" s="146"/>
      <c r="I123" s="146"/>
      <c r="J123" s="146"/>
      <c r="K123" s="5"/>
      <c r="P123" s="100">
        <v>1</v>
      </c>
      <c r="Q123" s="100">
        <v>3049</v>
      </c>
      <c r="R123" s="35" t="s">
        <v>81</v>
      </c>
      <c r="S123" s="150">
        <v>792</v>
      </c>
      <c r="T123" s="186">
        <v>800</v>
      </c>
      <c r="U123" s="186">
        <f aca="true" t="shared" si="50" ref="U123:U129">T123-S123</f>
        <v>8</v>
      </c>
      <c r="V123" s="180">
        <f aca="true" t="shared" si="51" ref="V123:V129">((T123/S123)*100)-100</f>
        <v>1.0101010101010104</v>
      </c>
      <c r="W123" s="205" t="s">
        <v>78</v>
      </c>
      <c r="X123" s="89"/>
    </row>
    <row r="124" spans="1:24" ht="14.25" customHeight="1">
      <c r="A124" s="162"/>
      <c r="B124" s="162"/>
      <c r="C124" s="164"/>
      <c r="D124" s="165"/>
      <c r="E124" s="165"/>
      <c r="F124" s="146"/>
      <c r="G124" s="170"/>
      <c r="H124" s="146"/>
      <c r="I124" s="146"/>
      <c r="J124" s="146"/>
      <c r="K124" s="5"/>
      <c r="P124" s="101">
        <v>2</v>
      </c>
      <c r="Q124" s="101">
        <v>3299</v>
      </c>
      <c r="R124" s="38" t="s">
        <v>83</v>
      </c>
      <c r="S124" s="151">
        <v>220</v>
      </c>
      <c r="T124" s="192">
        <v>300</v>
      </c>
      <c r="U124" s="76">
        <f t="shared" si="50"/>
        <v>80</v>
      </c>
      <c r="V124" s="182">
        <f t="shared" si="51"/>
        <v>36.363636363636346</v>
      </c>
      <c r="W124" s="205" t="s">
        <v>78</v>
      </c>
      <c r="X124" s="75"/>
    </row>
    <row r="125" spans="1:24" ht="14.25" customHeight="1">
      <c r="A125" s="162"/>
      <c r="B125" s="162"/>
      <c r="C125" s="164"/>
      <c r="D125" s="165"/>
      <c r="E125" s="165"/>
      <c r="F125" s="146"/>
      <c r="G125" s="170"/>
      <c r="H125" s="146"/>
      <c r="I125" s="146"/>
      <c r="J125" s="146"/>
      <c r="K125" s="5"/>
      <c r="P125" s="157">
        <v>3</v>
      </c>
      <c r="Q125" s="102">
        <v>3300</v>
      </c>
      <c r="R125" s="45" t="s">
        <v>84</v>
      </c>
      <c r="S125" s="151">
        <v>220</v>
      </c>
      <c r="T125" s="192">
        <v>300</v>
      </c>
      <c r="U125" s="76">
        <f t="shared" si="50"/>
        <v>80</v>
      </c>
      <c r="V125" s="182">
        <f t="shared" si="51"/>
        <v>36.363636363636346</v>
      </c>
      <c r="W125" s="205" t="s">
        <v>78</v>
      </c>
      <c r="X125" s="75"/>
    </row>
    <row r="126" spans="1:24" ht="14.25" customHeight="1">
      <c r="A126" s="162"/>
      <c r="B126" s="162"/>
      <c r="C126" s="164"/>
      <c r="D126" s="165"/>
      <c r="E126" s="165"/>
      <c r="F126" s="146"/>
      <c r="G126" s="170"/>
      <c r="H126" s="146"/>
      <c r="I126" s="146"/>
      <c r="J126" s="146"/>
      <c r="K126" s="5"/>
      <c r="P126" s="101">
        <v>4</v>
      </c>
      <c r="Q126" s="102">
        <v>3371</v>
      </c>
      <c r="R126" s="45" t="s">
        <v>85</v>
      </c>
      <c r="S126" s="151">
        <v>22</v>
      </c>
      <c r="T126" s="192">
        <v>40</v>
      </c>
      <c r="U126" s="76">
        <f t="shared" si="50"/>
        <v>18</v>
      </c>
      <c r="V126" s="182">
        <f t="shared" si="51"/>
        <v>81.81818181818181</v>
      </c>
      <c r="W126" s="205" t="s">
        <v>78</v>
      </c>
      <c r="X126" s="75"/>
    </row>
    <row r="127" spans="1:24" ht="14.25" customHeight="1">
      <c r="A127" s="162"/>
      <c r="B127" s="162"/>
      <c r="C127" s="164"/>
      <c r="D127" s="165"/>
      <c r="E127" s="165"/>
      <c r="F127" s="146"/>
      <c r="G127" s="170"/>
      <c r="H127" s="146"/>
      <c r="I127" s="146"/>
      <c r="J127" s="146"/>
      <c r="K127" s="5"/>
      <c r="P127" s="157">
        <v>5</v>
      </c>
      <c r="Q127" s="102">
        <v>3372</v>
      </c>
      <c r="R127" s="45" t="s">
        <v>86</v>
      </c>
      <c r="S127" s="151">
        <v>22</v>
      </c>
      <c r="T127" s="192">
        <v>50</v>
      </c>
      <c r="U127" s="76">
        <f t="shared" si="50"/>
        <v>28</v>
      </c>
      <c r="V127" s="182">
        <f t="shared" si="51"/>
        <v>127.27272727272728</v>
      </c>
      <c r="W127" s="205" t="s">
        <v>78</v>
      </c>
      <c r="X127" s="75"/>
    </row>
    <row r="128" spans="1:24" ht="14.25" customHeight="1">
      <c r="A128" s="162"/>
      <c r="B128" s="162"/>
      <c r="C128" s="164"/>
      <c r="D128" s="165"/>
      <c r="E128" s="165"/>
      <c r="F128" s="146"/>
      <c r="G128" s="170"/>
      <c r="H128" s="146"/>
      <c r="I128" s="146"/>
      <c r="J128" s="146"/>
      <c r="K128" s="5"/>
      <c r="P128" s="101">
        <v>6</v>
      </c>
      <c r="Q128" s="138">
        <v>3389</v>
      </c>
      <c r="R128" s="139" t="s">
        <v>87</v>
      </c>
      <c r="S128" s="152">
        <v>77</v>
      </c>
      <c r="T128" s="200">
        <v>130</v>
      </c>
      <c r="U128" s="175">
        <f t="shared" si="50"/>
        <v>53</v>
      </c>
      <c r="V128" s="174">
        <f t="shared" si="51"/>
        <v>68.83116883116881</v>
      </c>
      <c r="W128" s="205" t="s">
        <v>78</v>
      </c>
      <c r="X128" s="160"/>
    </row>
    <row r="129" spans="1:24" ht="14.25" customHeight="1">
      <c r="A129" s="162"/>
      <c r="B129" s="162"/>
      <c r="C129" s="164"/>
      <c r="D129" s="165"/>
      <c r="E129" s="165"/>
      <c r="F129" s="146"/>
      <c r="G129" s="170"/>
      <c r="H129" s="146"/>
      <c r="I129" s="146"/>
      <c r="J129" s="146"/>
      <c r="K129" s="5"/>
      <c r="P129" s="157">
        <v>7</v>
      </c>
      <c r="Q129" s="101">
        <v>3393</v>
      </c>
      <c r="R129" s="38" t="s">
        <v>88</v>
      </c>
      <c r="S129" s="151">
        <v>33</v>
      </c>
      <c r="T129" s="192">
        <v>33</v>
      </c>
      <c r="U129" s="192">
        <f t="shared" si="50"/>
        <v>0</v>
      </c>
      <c r="V129" s="184">
        <f t="shared" si="51"/>
        <v>0</v>
      </c>
      <c r="W129" s="205" t="s">
        <v>78</v>
      </c>
      <c r="X129" s="75"/>
    </row>
    <row r="130" spans="1:24" ht="14.25" customHeight="1" thickBot="1">
      <c r="A130" s="162"/>
      <c r="B130" s="163"/>
      <c r="C130" s="164"/>
      <c r="D130" s="165"/>
      <c r="E130" s="166"/>
      <c r="F130" s="167"/>
      <c r="G130" s="168"/>
      <c r="H130" s="146"/>
      <c r="I130" s="146"/>
      <c r="J130" s="146"/>
      <c r="K130" s="5"/>
      <c r="P130" s="158">
        <v>8</v>
      </c>
      <c r="Q130" s="140">
        <v>3412</v>
      </c>
      <c r="R130" s="141" t="s">
        <v>89</v>
      </c>
      <c r="S130" s="133" t="s">
        <v>94</v>
      </c>
      <c r="T130" s="199">
        <v>100</v>
      </c>
      <c r="U130" s="133" t="s">
        <v>94</v>
      </c>
      <c r="V130" s="133" t="s">
        <v>94</v>
      </c>
      <c r="W130" s="133" t="s">
        <v>94</v>
      </c>
      <c r="X130" s="161" t="s">
        <v>105</v>
      </c>
    </row>
    <row r="131" spans="1:16" ht="14.25" customHeight="1">
      <c r="A131" s="81"/>
      <c r="B131" s="5"/>
      <c r="C131" s="5"/>
      <c r="D131" s="5"/>
      <c r="E131" s="5"/>
      <c r="F131" s="5"/>
      <c r="G131" s="5"/>
      <c r="H131" s="5"/>
      <c r="I131" s="5"/>
      <c r="J131" s="5"/>
      <c r="K131" s="5"/>
      <c r="P131" s="2"/>
    </row>
    <row r="132" spans="1:16" ht="14.25" customHeight="1">
      <c r="A132" s="81"/>
      <c r="B132" s="5"/>
      <c r="C132" s="5"/>
      <c r="D132" s="5"/>
      <c r="E132" s="5"/>
      <c r="F132" s="5"/>
      <c r="G132" s="5"/>
      <c r="H132" s="5"/>
      <c r="I132" s="5"/>
      <c r="J132" s="5"/>
      <c r="K132" s="5"/>
      <c r="P132" s="2"/>
    </row>
  </sheetData>
  <sheetProtection/>
  <mergeCells count="252">
    <mergeCell ref="Q5:Q7"/>
    <mergeCell ref="B5:B7"/>
    <mergeCell ref="C5:C7"/>
    <mergeCell ref="D5:D7"/>
    <mergeCell ref="E5:E7"/>
    <mergeCell ref="F5:G5"/>
    <mergeCell ref="H5:H7"/>
    <mergeCell ref="F6:F7"/>
    <mergeCell ref="G6:G7"/>
    <mergeCell ref="P5:P7"/>
    <mergeCell ref="A19:A21"/>
    <mergeCell ref="B19:B21"/>
    <mergeCell ref="C19:C21"/>
    <mergeCell ref="D19:D21"/>
    <mergeCell ref="E19:E21"/>
    <mergeCell ref="F19:G19"/>
    <mergeCell ref="A5:A7"/>
    <mergeCell ref="H19:H21"/>
    <mergeCell ref="F20:F21"/>
    <mergeCell ref="G20:G21"/>
    <mergeCell ref="A33:A35"/>
    <mergeCell ref="B33:B35"/>
    <mergeCell ref="C33:C35"/>
    <mergeCell ref="D33:D35"/>
    <mergeCell ref="E33:E35"/>
    <mergeCell ref="F33:G33"/>
    <mergeCell ref="F34:F35"/>
    <mergeCell ref="G34:G35"/>
    <mergeCell ref="A47:A49"/>
    <mergeCell ref="B47:B49"/>
    <mergeCell ref="C47:C49"/>
    <mergeCell ref="D47:D49"/>
    <mergeCell ref="E47:E49"/>
    <mergeCell ref="F47:G47"/>
    <mergeCell ref="F48:F49"/>
    <mergeCell ref="G48:G49"/>
    <mergeCell ref="A61:A63"/>
    <mergeCell ref="B61:B63"/>
    <mergeCell ref="C61:C63"/>
    <mergeCell ref="D61:D63"/>
    <mergeCell ref="E61:E63"/>
    <mergeCell ref="F61:G61"/>
    <mergeCell ref="F62:F63"/>
    <mergeCell ref="G62:G63"/>
    <mergeCell ref="A75:A77"/>
    <mergeCell ref="B75:B77"/>
    <mergeCell ref="C75:C77"/>
    <mergeCell ref="D75:D77"/>
    <mergeCell ref="E75:E77"/>
    <mergeCell ref="F75:G75"/>
    <mergeCell ref="F76:F77"/>
    <mergeCell ref="G76:G77"/>
    <mergeCell ref="A92:A94"/>
    <mergeCell ref="B92:B94"/>
    <mergeCell ref="C92:C94"/>
    <mergeCell ref="D92:D94"/>
    <mergeCell ref="E92:E94"/>
    <mergeCell ref="F92:G92"/>
    <mergeCell ref="F93:F94"/>
    <mergeCell ref="G93:G94"/>
    <mergeCell ref="P47:P49"/>
    <mergeCell ref="P19:P21"/>
    <mergeCell ref="H92:H94"/>
    <mergeCell ref="Q19:Q21"/>
    <mergeCell ref="P33:P35"/>
    <mergeCell ref="Q33:Q35"/>
    <mergeCell ref="H61:H63"/>
    <mergeCell ref="H75:H77"/>
    <mergeCell ref="H33:H35"/>
    <mergeCell ref="H47:H49"/>
    <mergeCell ref="R5:R7"/>
    <mergeCell ref="R19:R21"/>
    <mergeCell ref="R33:R35"/>
    <mergeCell ref="S5:S7"/>
    <mergeCell ref="T5:T7"/>
    <mergeCell ref="U5:V5"/>
    <mergeCell ref="V20:V21"/>
    <mergeCell ref="S33:S35"/>
    <mergeCell ref="T33:T35"/>
    <mergeCell ref="U33:V33"/>
    <mergeCell ref="W5:W7"/>
    <mergeCell ref="X5:X7"/>
    <mergeCell ref="U6:U7"/>
    <mergeCell ref="V6:V7"/>
    <mergeCell ref="S19:S21"/>
    <mergeCell ref="T19:T21"/>
    <mergeCell ref="U19:V19"/>
    <mergeCell ref="W19:W21"/>
    <mergeCell ref="X19:X21"/>
    <mergeCell ref="U20:U21"/>
    <mergeCell ref="W33:W35"/>
    <mergeCell ref="X33:X35"/>
    <mergeCell ref="U34:U35"/>
    <mergeCell ref="V34:V35"/>
    <mergeCell ref="W61:W63"/>
    <mergeCell ref="Q47:Q49"/>
    <mergeCell ref="R47:R49"/>
    <mergeCell ref="S47:S49"/>
    <mergeCell ref="T47:T49"/>
    <mergeCell ref="U47:V47"/>
    <mergeCell ref="W47:W49"/>
    <mergeCell ref="W75:W77"/>
    <mergeCell ref="X47:X49"/>
    <mergeCell ref="U48:U49"/>
    <mergeCell ref="V48:V49"/>
    <mergeCell ref="P61:P63"/>
    <mergeCell ref="Q61:Q63"/>
    <mergeCell ref="R61:R63"/>
    <mergeCell ref="S61:S63"/>
    <mergeCell ref="T61:T63"/>
    <mergeCell ref="U61:V61"/>
    <mergeCell ref="W92:W94"/>
    <mergeCell ref="X61:X63"/>
    <mergeCell ref="U62:U63"/>
    <mergeCell ref="V62:V63"/>
    <mergeCell ref="P75:P77"/>
    <mergeCell ref="Q75:Q77"/>
    <mergeCell ref="R75:R77"/>
    <mergeCell ref="S75:S77"/>
    <mergeCell ref="T75:T77"/>
    <mergeCell ref="U75:V75"/>
    <mergeCell ref="W106:W108"/>
    <mergeCell ref="U76:U77"/>
    <mergeCell ref="V76:V77"/>
    <mergeCell ref="P92:P94"/>
    <mergeCell ref="Q92:Q94"/>
    <mergeCell ref="R92:R94"/>
    <mergeCell ref="S92:S94"/>
    <mergeCell ref="T92:T94"/>
    <mergeCell ref="U92:V92"/>
    <mergeCell ref="W120:W122"/>
    <mergeCell ref="X92:X94"/>
    <mergeCell ref="U93:U94"/>
    <mergeCell ref="V93:V94"/>
    <mergeCell ref="P106:P108"/>
    <mergeCell ref="Q106:Q108"/>
    <mergeCell ref="R106:R108"/>
    <mergeCell ref="S106:S108"/>
    <mergeCell ref="T106:T108"/>
    <mergeCell ref="U106:V106"/>
    <mergeCell ref="U107:U108"/>
    <mergeCell ref="V107:V108"/>
    <mergeCell ref="P120:P122"/>
    <mergeCell ref="Q120:Q122"/>
    <mergeCell ref="R120:R122"/>
    <mergeCell ref="S120:S122"/>
    <mergeCell ref="T120:T122"/>
    <mergeCell ref="U120:V120"/>
    <mergeCell ref="X120:X122"/>
    <mergeCell ref="U121:U122"/>
    <mergeCell ref="V121:V122"/>
    <mergeCell ref="AB5:AB7"/>
    <mergeCell ref="AC5:AC7"/>
    <mergeCell ref="AB19:AB21"/>
    <mergeCell ref="AC19:AC21"/>
    <mergeCell ref="AB33:AB35"/>
    <mergeCell ref="AC33:AC35"/>
    <mergeCell ref="X106:X108"/>
    <mergeCell ref="AD5:AD7"/>
    <mergeCell ref="AE5:AE7"/>
    <mergeCell ref="AF5:AF7"/>
    <mergeCell ref="AG5:AH5"/>
    <mergeCell ref="AI5:AI7"/>
    <mergeCell ref="AJ5:AJ7"/>
    <mergeCell ref="AG6:AG7"/>
    <mergeCell ref="AH6:AH7"/>
    <mergeCell ref="AD19:AD21"/>
    <mergeCell ref="AE19:AE21"/>
    <mergeCell ref="AF19:AF21"/>
    <mergeCell ref="AG19:AH19"/>
    <mergeCell ref="AI19:AI21"/>
    <mergeCell ref="AJ19:AJ21"/>
    <mergeCell ref="AG20:AG21"/>
    <mergeCell ref="AH20:AH21"/>
    <mergeCell ref="AD33:AD35"/>
    <mergeCell ref="AE33:AE35"/>
    <mergeCell ref="AF33:AF35"/>
    <mergeCell ref="AG33:AH33"/>
    <mergeCell ref="AI33:AI35"/>
    <mergeCell ref="AJ33:AJ35"/>
    <mergeCell ref="AG34:AG35"/>
    <mergeCell ref="AH34:AH35"/>
    <mergeCell ref="AO5:AO7"/>
    <mergeCell ref="AP5:AP7"/>
    <mergeCell ref="AQ5:AQ7"/>
    <mergeCell ref="AR5:AR7"/>
    <mergeCell ref="AS5:AS7"/>
    <mergeCell ref="AT5:AU5"/>
    <mergeCell ref="AV5:AV7"/>
    <mergeCell ref="AW5:AW7"/>
    <mergeCell ref="AT6:AT7"/>
    <mergeCell ref="AU6:AU7"/>
    <mergeCell ref="AO19:AO21"/>
    <mergeCell ref="AP19:AP21"/>
    <mergeCell ref="AQ19:AQ21"/>
    <mergeCell ref="AR19:AR21"/>
    <mergeCell ref="AS19:AS21"/>
    <mergeCell ref="AT19:AU19"/>
    <mergeCell ref="AV19:AV21"/>
    <mergeCell ref="AW19:AW21"/>
    <mergeCell ref="AT20:AT21"/>
    <mergeCell ref="AU20:AU21"/>
    <mergeCell ref="AO33:AO35"/>
    <mergeCell ref="AP33:AP35"/>
    <mergeCell ref="AQ33:AQ35"/>
    <mergeCell ref="AR33:AR35"/>
    <mergeCell ref="AS33:AS35"/>
    <mergeCell ref="AT33:AU33"/>
    <mergeCell ref="AV33:AV35"/>
    <mergeCell ref="AW33:AW35"/>
    <mergeCell ref="AT34:AT35"/>
    <mergeCell ref="AU34:AU35"/>
    <mergeCell ref="AO47:AO49"/>
    <mergeCell ref="AP47:AP49"/>
    <mergeCell ref="AQ47:AQ49"/>
    <mergeCell ref="AR47:AR49"/>
    <mergeCell ref="AS47:AS49"/>
    <mergeCell ref="AT47:AU47"/>
    <mergeCell ref="AV47:AV49"/>
    <mergeCell ref="AW47:AW49"/>
    <mergeCell ref="AT48:AT49"/>
    <mergeCell ref="AU48:AU49"/>
    <mergeCell ref="BB5:BB7"/>
    <mergeCell ref="BC5:BC7"/>
    <mergeCell ref="BB19:BB21"/>
    <mergeCell ref="BC19:BC21"/>
    <mergeCell ref="BB33:BB35"/>
    <mergeCell ref="BC33:BC35"/>
    <mergeCell ref="BD5:BD7"/>
    <mergeCell ref="BE5:BE7"/>
    <mergeCell ref="BF5:BF7"/>
    <mergeCell ref="BG5:BH5"/>
    <mergeCell ref="BI5:BI7"/>
    <mergeCell ref="BJ5:BJ7"/>
    <mergeCell ref="BG6:BG7"/>
    <mergeCell ref="BH6:BH7"/>
    <mergeCell ref="BD19:BD21"/>
    <mergeCell ref="BE19:BE21"/>
    <mergeCell ref="BF19:BF21"/>
    <mergeCell ref="BG19:BH19"/>
    <mergeCell ref="BI19:BI21"/>
    <mergeCell ref="BJ19:BJ21"/>
    <mergeCell ref="BG20:BG21"/>
    <mergeCell ref="BH20:BH21"/>
    <mergeCell ref="BD33:BD35"/>
    <mergeCell ref="BE33:BE35"/>
    <mergeCell ref="BF33:BF35"/>
    <mergeCell ref="BG33:BH33"/>
    <mergeCell ref="BI33:BI35"/>
    <mergeCell ref="BJ33:BJ35"/>
    <mergeCell ref="BG34:BG35"/>
    <mergeCell ref="BH34:BH3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  <colBreaks count="1" manualBreakCount="1">
    <brk id="27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CTINF</cp:lastModifiedBy>
  <cp:lastPrinted>2010-10-22T15:49:02Z</cp:lastPrinted>
  <dcterms:created xsi:type="dcterms:W3CDTF">2007-10-19T12:17:18Z</dcterms:created>
  <dcterms:modified xsi:type="dcterms:W3CDTF">2010-10-22T16:21:25Z</dcterms:modified>
  <cp:category/>
  <cp:version/>
  <cp:contentType/>
  <cp:contentStatus/>
</cp:coreProperties>
</file>