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290" windowWidth="15480" windowHeight="8390" tabRatio="670" activeTab="0"/>
  </bookViews>
  <sheets>
    <sheet name="FOR_Dimel_176" sheetId="1" r:id="rId1"/>
  </sheets>
  <definedNames>
    <definedName name="_xlnm.Print_Area" localSheetId="0">'FOR_Dimel_176'!$B$1:$K$83</definedName>
    <definedName name="Texto27" localSheetId="0">'FOR_Dimel_176'!$D$37</definedName>
    <definedName name="Texto75" localSheetId="0">'FOR_Dimel_176'!$B$37</definedName>
  </definedNames>
  <calcPr fullCalcOnLoad="1"/>
</workbook>
</file>

<file path=xl/sharedStrings.xml><?xml version="1.0" encoding="utf-8"?>
<sst xmlns="http://schemas.openxmlformats.org/spreadsheetml/2006/main" count="87" uniqueCount="62">
  <si>
    <t>Telefone</t>
  </si>
  <si>
    <t>E-mail</t>
  </si>
  <si>
    <t>Processo nº</t>
  </si>
  <si>
    <t>Data de Execução</t>
  </si>
  <si>
    <t>Dados do Etilômetro</t>
  </si>
  <si>
    <t>Nº de Série</t>
  </si>
  <si>
    <t>Marca</t>
  </si>
  <si>
    <t>Modelo</t>
  </si>
  <si>
    <t>Portaria de Aprovação de Modelo nº</t>
  </si>
  <si>
    <t>I</t>
  </si>
  <si>
    <t>II</t>
  </si>
  <si>
    <t>III</t>
  </si>
  <si>
    <t>mg/L</t>
  </si>
  <si>
    <t>Ponto 0,000 mg/L</t>
  </si>
  <si>
    <t>Medições</t>
  </si>
  <si>
    <t>Indicação (mg/L)</t>
  </si>
  <si>
    <t>Erro (mg/L)</t>
  </si>
  <si>
    <t>Observações</t>
  </si>
  <si>
    <t>Resultado</t>
  </si>
  <si>
    <t>Considerando os resultados da verificação, dispostos neste registro de medição, o referido etilômetro encontra-se:</t>
  </si>
  <si>
    <t xml:space="preserve"> APROVADO</t>
  </si>
  <si>
    <t>REPROVADO</t>
  </si>
  <si>
    <t>Executado por (Nome e rubrica):</t>
  </si>
  <si>
    <t>Signatário Autorizado (Nome e rubrica):</t>
  </si>
  <si>
    <t>g/L</t>
  </si>
  <si>
    <t>Certificado</t>
  </si>
  <si>
    <t>Endereço</t>
  </si>
  <si>
    <t>N° do Inmetro</t>
  </si>
  <si>
    <t>CONCENTRAÇÃO II</t>
  </si>
  <si>
    <t>CONCENTRAÇÃO III</t>
  </si>
  <si>
    <t>Concentração</t>
  </si>
  <si>
    <t>Conc. de etanol no líq.</t>
  </si>
  <si>
    <t>Conc. de etanol no vap.</t>
  </si>
  <si>
    <t>Desvio Padrão (mg/L)</t>
  </si>
  <si>
    <t>Conc. de etanol no vapor (mg/L)</t>
  </si>
  <si>
    <t>CONCENTRAÇÃO I</t>
  </si>
  <si>
    <r>
      <t>Desvio Padrão Relativo</t>
    </r>
    <r>
      <rPr>
        <sz val="9"/>
        <color indexed="8"/>
        <rFont val="Arial"/>
        <family val="2"/>
      </rPr>
      <t>   </t>
    </r>
  </si>
  <si>
    <t>Este registro de medição é valido somente para o instrumento de medição caracterizado, não sendo extensivo a quaisquer outros, ainda que similares.</t>
  </si>
  <si>
    <t>Erro Relativo</t>
  </si>
  <si>
    <t>Órgão executor</t>
  </si>
  <si>
    <t>Número do certificado ou da notificação gerado</t>
  </si>
  <si>
    <t>Nome/Razão Social</t>
  </si>
  <si>
    <t>CNPJ ou CPF</t>
  </si>
  <si>
    <t>Município/UF</t>
  </si>
  <si>
    <t xml:space="preserve">FOR N.º
FOR-DIMEL-176
</t>
  </si>
  <si>
    <t>FOR-DIMEL-176</t>
  </si>
  <si>
    <t>Dados dos MRC</t>
  </si>
  <si>
    <t>Referências: NIT-Sefiq-018</t>
  </si>
  <si>
    <t xml:space="preserve">PÁGINA
1/2
</t>
  </si>
  <si>
    <t xml:space="preserve">Responsabilidade:
DIMEL/DGTEC/SEFIQ
</t>
  </si>
  <si>
    <t>PÁGINA
2/2</t>
  </si>
  <si>
    <t xml:space="preserve">REV. Nº
04
</t>
  </si>
  <si>
    <t>REGISTRO DE MEDIÇÕES PARA VERIFICAÇÃO SUBSEQUENTE E INSPEÇÃO DE ETILÔMETRO 
COM MRC LÍQUIDO</t>
  </si>
  <si>
    <t>REV.
04</t>
  </si>
  <si>
    <t xml:space="preserve">MOD-Gabin-038 - Rev. 02 – Publicado Jan/22 – Responsabilidade: Gabin – Referência(s): NIG-Gabin-040 </t>
  </si>
  <si>
    <t>MOD-Gabin-038 - Rev. 02 – Publicado Jan/22 – Responsabilidade: Gabin – Referência(s): NIG-Gabin-040</t>
  </si>
  <si>
    <t>Número do Certificado do Simulador de Sopro</t>
  </si>
  <si>
    <t>Preencher apenas as células com:</t>
  </si>
  <si>
    <t xml:space="preserve">Dados do requerente </t>
  </si>
  <si>
    <t>Dados do etilômetro</t>
  </si>
  <si>
    <t xml:space="preserve">Desvio Padrão (mg/L) </t>
  </si>
  <si>
    <t>PUBLICADO EM 
JAN/2023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</si>
</sst>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Symbol"/>
      <family val="1"/>
    </font>
    <font>
      <b/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Symbol"/>
      <family val="1"/>
    </font>
    <font>
      <b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medium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4">
    <xf numFmtId="0" fontId="0" fillId="0" borderId="0" xfId="0" applyFont="1" applyAlignment="1">
      <alignment/>
    </xf>
    <xf numFmtId="0" fontId="5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51" fillId="0" borderId="10" xfId="0" applyFont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172" fontId="54" fillId="0" borderId="1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0" fillId="0" borderId="11" xfId="0" applyBorder="1" applyAlignment="1">
      <alignment wrapText="1"/>
    </xf>
    <xf numFmtId="0" fontId="52" fillId="33" borderId="10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172" fontId="54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0" borderId="11" xfId="0" applyFont="1" applyBorder="1" applyAlignment="1">
      <alignment wrapText="1"/>
    </xf>
    <xf numFmtId="0" fontId="0" fillId="0" borderId="0" xfId="0" applyAlignment="1">
      <alignment/>
    </xf>
    <xf numFmtId="0" fontId="51" fillId="0" borderId="10" xfId="0" applyFont="1" applyBorder="1" applyAlignment="1">
      <alignment vertical="center"/>
    </xf>
    <xf numFmtId="0" fontId="51" fillId="0" borderId="13" xfId="0" applyFont="1" applyBorder="1" applyAlignment="1">
      <alignment horizontal="center" vertical="center" wrapText="1"/>
    </xf>
    <xf numFmtId="0" fontId="56" fillId="0" borderId="0" xfId="0" applyFont="1" applyBorder="1" applyAlignment="1" applyProtection="1">
      <alignment vertical="top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2" fillId="33" borderId="10" xfId="0" applyFont="1" applyFill="1" applyBorder="1" applyAlignment="1" applyProtection="1">
      <alignment horizontal="center" vertical="center" wrapText="1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0" fontId="58" fillId="0" borderId="14" xfId="0" applyFont="1" applyBorder="1" applyAlignment="1" applyProtection="1">
      <alignment horizontal="justify" vertical="top" wrapText="1"/>
      <protection/>
    </xf>
    <xf numFmtId="0" fontId="53" fillId="0" borderId="15" xfId="0" applyFont="1" applyBorder="1" applyAlignment="1" applyProtection="1">
      <alignment horizontal="center" vertical="top" wrapText="1"/>
      <protection/>
    </xf>
    <xf numFmtId="0" fontId="53" fillId="0" borderId="16" xfId="0" applyFont="1" applyBorder="1" applyAlignment="1" applyProtection="1">
      <alignment horizontal="center" vertical="top" wrapText="1"/>
      <protection/>
    </xf>
    <xf numFmtId="0" fontId="0" fillId="34" borderId="0" xfId="0" applyFill="1" applyBorder="1" applyAlignment="1">
      <alignment/>
    </xf>
    <xf numFmtId="0" fontId="51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1" fillId="0" borderId="14" xfId="0" applyFont="1" applyBorder="1" applyAlignment="1">
      <alignment/>
    </xf>
    <xf numFmtId="0" fontId="5" fillId="0" borderId="19" xfId="0" applyFont="1" applyBorder="1" applyAlignment="1" applyProtection="1">
      <alignment horizontal="center" vertical="center" wrapText="1"/>
      <protection/>
    </xf>
    <xf numFmtId="0" fontId="59" fillId="0" borderId="19" xfId="0" applyFont="1" applyBorder="1" applyAlignment="1" applyProtection="1">
      <alignment horizontal="center" vertical="center" wrapText="1"/>
      <protection/>
    </xf>
    <xf numFmtId="172" fontId="54" fillId="35" borderId="0" xfId="0" applyNumberFormat="1" applyFont="1" applyFill="1" applyBorder="1" applyAlignment="1" applyProtection="1">
      <alignment horizontal="center" vertical="center" wrapText="1"/>
      <protection/>
    </xf>
    <xf numFmtId="172" fontId="54" fillId="35" borderId="15" xfId="0" applyNumberFormat="1" applyFont="1" applyFill="1" applyBorder="1" applyAlignment="1" applyProtection="1">
      <alignment horizontal="center" vertical="center" wrapText="1"/>
      <protection/>
    </xf>
    <xf numFmtId="172" fontId="60" fillId="33" borderId="15" xfId="0" applyNumberFormat="1" applyFont="1" applyFill="1" applyBorder="1" applyAlignment="1">
      <alignment horizontal="center" vertical="center" wrapText="1"/>
    </xf>
    <xf numFmtId="0" fontId="53" fillId="35" borderId="15" xfId="0" applyFont="1" applyFill="1" applyBorder="1" applyAlignment="1" applyProtection="1">
      <alignment horizontal="center" vertical="center" wrapText="1"/>
      <protection/>
    </xf>
    <xf numFmtId="172" fontId="54" fillId="35" borderId="15" xfId="0" applyNumberFormat="1" applyFont="1" applyFill="1" applyBorder="1" applyAlignment="1" applyProtection="1">
      <alignment horizontal="center" vertical="center"/>
      <protection/>
    </xf>
    <xf numFmtId="172" fontId="60" fillId="33" borderId="0" xfId="0" applyNumberFormat="1" applyFont="1" applyFill="1" applyBorder="1" applyAlignment="1">
      <alignment horizontal="center" vertical="center" wrapText="1"/>
    </xf>
    <xf numFmtId="0" fontId="53" fillId="35" borderId="0" xfId="0" applyFont="1" applyFill="1" applyBorder="1" applyAlignment="1" applyProtection="1">
      <alignment horizontal="center" vertical="center" wrapText="1"/>
      <protection/>
    </xf>
    <xf numFmtId="172" fontId="54" fillId="35" borderId="0" xfId="0" applyNumberFormat="1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>
      <alignment horizontal="center" vertical="center" wrapText="1"/>
    </xf>
    <xf numFmtId="172" fontId="53" fillId="0" borderId="0" xfId="0" applyNumberFormat="1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14" fontId="50" fillId="0" borderId="14" xfId="0" applyNumberFormat="1" applyFont="1" applyBorder="1" applyAlignment="1" applyProtection="1">
      <alignment horizontal="center" vertical="center" wrapText="1"/>
      <protection locked="0"/>
    </xf>
    <xf numFmtId="14" fontId="5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51" fillId="0" borderId="0" xfId="0" applyFont="1" applyBorder="1" applyAlignment="1">
      <alignment horizontal="center" vertical="center" wrapText="1"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>
      <alignment horizontal="center" vertical="center" wrapText="1"/>
    </xf>
    <xf numFmtId="0" fontId="56" fillId="0" borderId="18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top" wrapText="1"/>
      <protection/>
    </xf>
    <xf numFmtId="0" fontId="52" fillId="0" borderId="15" xfId="0" applyFont="1" applyBorder="1" applyAlignment="1">
      <alignment wrapText="1"/>
    </xf>
    <xf numFmtId="0" fontId="61" fillId="0" borderId="11" xfId="0" applyFont="1" applyBorder="1" applyAlignment="1">
      <alignment horizontal="right" vertical="center" wrapText="1"/>
    </xf>
    <xf numFmtId="0" fontId="62" fillId="36" borderId="12" xfId="0" applyFont="1" applyFill="1" applyBorder="1" applyAlignment="1">
      <alignment horizontal="center" vertical="center" wrapText="1"/>
    </xf>
    <xf numFmtId="0" fontId="62" fillId="36" borderId="11" xfId="0" applyFont="1" applyFill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172" fontId="53" fillId="0" borderId="17" xfId="0" applyNumberFormat="1" applyFont="1" applyBorder="1" applyAlignment="1" applyProtection="1">
      <alignment horizontal="center" vertical="center" wrapText="1"/>
      <protection/>
    </xf>
    <xf numFmtId="172" fontId="53" fillId="0" borderId="16" xfId="0" applyNumberFormat="1" applyFont="1" applyBorder="1" applyAlignment="1" applyProtection="1">
      <alignment horizontal="center" vertical="center" wrapText="1"/>
      <protection/>
    </xf>
    <xf numFmtId="172" fontId="50" fillId="0" borderId="11" xfId="0" applyNumberFormat="1" applyFont="1" applyBorder="1" applyAlignment="1" applyProtection="1">
      <alignment horizontal="center" vertical="center" wrapText="1"/>
      <protection locked="0"/>
    </xf>
    <xf numFmtId="0" fontId="52" fillId="33" borderId="13" xfId="0" applyFont="1" applyFill="1" applyBorder="1" applyAlignment="1">
      <alignment horizontal="center" vertical="center" wrapText="1"/>
    </xf>
    <xf numFmtId="172" fontId="53" fillId="0" borderId="17" xfId="0" applyNumberFormat="1" applyFont="1" applyBorder="1" applyAlignment="1">
      <alignment horizontal="center" vertical="center" wrapText="1"/>
    </xf>
    <xf numFmtId="172" fontId="53" fillId="0" borderId="16" xfId="0" applyNumberFormat="1" applyFont="1" applyBorder="1" applyAlignment="1">
      <alignment horizontal="center" vertical="center" wrapText="1"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0" fontId="52" fillId="33" borderId="17" xfId="0" applyFont="1" applyFill="1" applyBorder="1" applyAlignment="1" applyProtection="1">
      <alignment horizontal="center" vertical="center" wrapText="1"/>
      <protection/>
    </xf>
    <xf numFmtId="0" fontId="52" fillId="33" borderId="15" xfId="0" applyFont="1" applyFill="1" applyBorder="1" applyAlignment="1" applyProtection="1">
      <alignment horizontal="center" vertical="center" wrapText="1"/>
      <protection/>
    </xf>
    <xf numFmtId="0" fontId="50" fillId="0" borderId="20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0" fontId="62" fillId="36" borderId="11" xfId="0" applyFont="1" applyFill="1" applyBorder="1" applyAlignment="1" applyProtection="1">
      <alignment horizontal="center" vertical="center" wrapText="1"/>
      <protection/>
    </xf>
    <xf numFmtId="0" fontId="62" fillId="36" borderId="18" xfId="0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0" fillId="0" borderId="11" xfId="0" applyFont="1" applyBorder="1" applyAlignment="1" applyProtection="1">
      <alignment horizontal="center" vertical="center" wrapText="1"/>
      <protection locked="0"/>
    </xf>
    <xf numFmtId="0" fontId="50" fillId="0" borderId="18" xfId="0" applyFont="1" applyBorder="1" applyAlignment="1" applyProtection="1">
      <alignment horizontal="center" vertical="center" wrapText="1"/>
      <protection locked="0"/>
    </xf>
    <xf numFmtId="0" fontId="62" fillId="36" borderId="23" xfId="0" applyFont="1" applyFill="1" applyBorder="1" applyAlignment="1">
      <alignment horizontal="center" vertical="center" wrapText="1"/>
    </xf>
    <xf numFmtId="0" fontId="62" fillId="36" borderId="14" xfId="0" applyFont="1" applyFill="1" applyBorder="1" applyAlignment="1">
      <alignment horizontal="center" vertical="center" wrapText="1"/>
    </xf>
    <xf numFmtId="0" fontId="62" fillId="36" borderId="24" xfId="0" applyFont="1" applyFill="1" applyBorder="1" applyAlignment="1">
      <alignment horizontal="center" vertical="center" wrapText="1"/>
    </xf>
    <xf numFmtId="172" fontId="53" fillId="0" borderId="12" xfId="0" applyNumberFormat="1" applyFont="1" applyBorder="1" applyAlignment="1">
      <alignment horizontal="center" vertical="center"/>
    </xf>
    <xf numFmtId="172" fontId="53" fillId="0" borderId="18" xfId="0" applyNumberFormat="1" applyFont="1" applyBorder="1" applyAlignment="1">
      <alignment horizontal="center" vertical="center"/>
    </xf>
    <xf numFmtId="172" fontId="50" fillId="0" borderId="25" xfId="0" applyNumberFormat="1" applyFont="1" applyBorder="1" applyAlignment="1">
      <alignment horizontal="center" vertical="center"/>
    </xf>
    <xf numFmtId="172" fontId="50" fillId="0" borderId="2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wrapText="1"/>
    </xf>
    <xf numFmtId="0" fontId="52" fillId="0" borderId="13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72" fontId="50" fillId="0" borderId="12" xfId="0" applyNumberFormat="1" applyFont="1" applyBorder="1" applyAlignment="1" applyProtection="1">
      <alignment horizontal="center" vertical="center" wrapText="1"/>
      <protection locked="0"/>
    </xf>
    <xf numFmtId="172" fontId="63" fillId="0" borderId="18" xfId="0" applyNumberFormat="1" applyFont="1" applyBorder="1" applyAlignment="1" applyProtection="1">
      <alignment horizontal="center" vertical="center" wrapText="1"/>
      <protection locked="0"/>
    </xf>
    <xf numFmtId="0" fontId="52" fillId="0" borderId="17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wrapText="1"/>
    </xf>
    <xf numFmtId="0" fontId="50" fillId="0" borderId="25" xfId="0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 applyProtection="1">
      <alignment horizontal="center" vertical="center" wrapText="1"/>
      <protection locked="0"/>
    </xf>
    <xf numFmtId="0" fontId="50" fillId="0" borderId="26" xfId="0" applyFont="1" applyBorder="1" applyAlignment="1" applyProtection="1">
      <alignment horizontal="center" vertical="center" wrapText="1"/>
      <protection locked="0"/>
    </xf>
    <xf numFmtId="14" fontId="50" fillId="0" borderId="23" xfId="0" applyNumberFormat="1" applyFont="1" applyBorder="1" applyAlignment="1" applyProtection="1">
      <alignment horizontal="center" vertical="center" wrapText="1"/>
      <protection locked="0"/>
    </xf>
    <xf numFmtId="14" fontId="50" fillId="0" borderId="14" xfId="0" applyNumberFormat="1" applyFont="1" applyBorder="1" applyAlignment="1" applyProtection="1">
      <alignment horizontal="center" vertical="center" wrapText="1"/>
      <protection locked="0"/>
    </xf>
    <xf numFmtId="14" fontId="50" fillId="0" borderId="26" xfId="0" applyNumberFormat="1" applyFont="1" applyBorder="1" applyAlignment="1" applyProtection="1">
      <alignment horizontal="center" vertical="center" wrapText="1"/>
      <protection locked="0"/>
    </xf>
    <xf numFmtId="0" fontId="52" fillId="0" borderId="15" xfId="0" applyFont="1" applyBorder="1" applyAlignment="1" applyProtection="1">
      <alignment horizontal="left" vertical="center"/>
      <protection/>
    </xf>
    <xf numFmtId="0" fontId="52" fillId="33" borderId="23" xfId="0" applyFont="1" applyFill="1" applyBorder="1" applyAlignment="1" applyProtection="1">
      <alignment horizontal="center" vertical="center" wrapText="1"/>
      <protection/>
    </xf>
    <xf numFmtId="0" fontId="52" fillId="33" borderId="14" xfId="0" applyFont="1" applyFill="1" applyBorder="1" applyAlignment="1" applyProtection="1">
      <alignment horizontal="center" vertical="center" wrapText="1"/>
      <protection/>
    </xf>
    <xf numFmtId="172" fontId="53" fillId="0" borderId="23" xfId="0" applyNumberFormat="1" applyFont="1" applyBorder="1" applyAlignment="1" applyProtection="1">
      <alignment horizontal="center" vertical="center"/>
      <protection/>
    </xf>
    <xf numFmtId="172" fontId="53" fillId="0" borderId="24" xfId="0" applyNumberFormat="1" applyFont="1" applyBorder="1" applyAlignment="1" applyProtection="1">
      <alignment horizontal="center" vertical="center"/>
      <protection/>
    </xf>
    <xf numFmtId="172" fontId="60" fillId="33" borderId="13" xfId="0" applyNumberFormat="1" applyFont="1" applyFill="1" applyBorder="1" applyAlignment="1" applyProtection="1">
      <alignment horizontal="center" vertical="center" wrapText="1"/>
      <protection/>
    </xf>
    <xf numFmtId="172" fontId="60" fillId="33" borderId="27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Font="1" applyBorder="1" applyAlignment="1" applyProtection="1">
      <alignment horizontal="center" vertical="center" wrapText="1"/>
      <protection/>
    </xf>
    <xf numFmtId="0" fontId="53" fillId="0" borderId="28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top"/>
      <protection/>
    </xf>
    <xf numFmtId="0" fontId="62" fillId="36" borderId="12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wrapText="1"/>
      <protection/>
    </xf>
    <xf numFmtId="0" fontId="54" fillId="0" borderId="17" xfId="0" applyFont="1" applyBorder="1" applyAlignment="1" applyProtection="1">
      <alignment horizontal="justify" vertical="top"/>
      <protection/>
    </xf>
    <xf numFmtId="0" fontId="54" fillId="0" borderId="15" xfId="0" applyFont="1" applyBorder="1" applyAlignment="1" applyProtection="1">
      <alignment horizontal="justify" vertical="top"/>
      <protection/>
    </xf>
    <xf numFmtId="0" fontId="54" fillId="0" borderId="16" xfId="0" applyFont="1" applyBorder="1" applyAlignment="1" applyProtection="1">
      <alignment horizontal="justify" vertical="top"/>
      <protection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0" fillId="0" borderId="11" xfId="0" applyBorder="1" applyAlignment="1">
      <alignment horizontal="left"/>
    </xf>
    <xf numFmtId="0" fontId="0" fillId="0" borderId="18" xfId="0" applyBorder="1" applyAlignment="1">
      <alignment horizontal="left"/>
    </xf>
    <xf numFmtId="0" fontId="4" fillId="0" borderId="23" xfId="0" applyFont="1" applyBorder="1" applyAlignment="1" applyProtection="1">
      <alignment horizontal="justify" vertical="top" wrapText="1"/>
      <protection/>
    </xf>
    <xf numFmtId="0" fontId="58" fillId="0" borderId="14" xfId="0" applyFont="1" applyBorder="1" applyAlignment="1" applyProtection="1">
      <alignment horizontal="justify" vertical="top" wrapText="1"/>
      <protection/>
    </xf>
    <xf numFmtId="0" fontId="58" fillId="0" borderId="24" xfId="0" applyFont="1" applyBorder="1" applyAlignment="1" applyProtection="1">
      <alignment horizontal="justify" vertical="top" wrapText="1"/>
      <protection/>
    </xf>
    <xf numFmtId="0" fontId="0" fillId="0" borderId="18" xfId="0" applyBorder="1" applyAlignment="1" applyProtection="1">
      <alignment wrapText="1"/>
      <protection/>
    </xf>
    <xf numFmtId="0" fontId="55" fillId="0" borderId="0" xfId="0" applyFont="1" applyAlignment="1" applyProtection="1">
      <alignment horizontal="left"/>
      <protection/>
    </xf>
    <xf numFmtId="172" fontId="53" fillId="0" borderId="12" xfId="0" applyNumberFormat="1" applyFont="1" applyBorder="1" applyAlignment="1" applyProtection="1">
      <alignment horizontal="center" vertical="center"/>
      <protection/>
    </xf>
    <xf numFmtId="172" fontId="53" fillId="0" borderId="18" xfId="0" applyNumberFormat="1" applyFont="1" applyBorder="1" applyAlignment="1" applyProtection="1">
      <alignment horizontal="center" vertical="center"/>
      <protection/>
    </xf>
    <xf numFmtId="172" fontId="60" fillId="33" borderId="13" xfId="45" applyNumberFormat="1" applyFont="1" applyFill="1" applyBorder="1" applyAlignment="1">
      <alignment horizontal="center" vertical="center" wrapText="1"/>
    </xf>
    <xf numFmtId="172" fontId="60" fillId="33" borderId="27" xfId="45" applyNumberFormat="1" applyFont="1" applyFill="1" applyBorder="1" applyAlignment="1">
      <alignment horizontal="center" vertical="center" wrapText="1"/>
    </xf>
    <xf numFmtId="0" fontId="52" fillId="33" borderId="18" xfId="0" applyFont="1" applyFill="1" applyBorder="1" applyAlignment="1" applyProtection="1">
      <alignment horizontal="center" vertical="center" wrapText="1"/>
      <protection/>
    </xf>
    <xf numFmtId="0" fontId="50" fillId="0" borderId="23" xfId="0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 wrapText="1"/>
      <protection locked="0"/>
    </xf>
    <xf numFmtId="0" fontId="52" fillId="0" borderId="17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16" xfId="0" applyFont="1" applyBorder="1" applyAlignment="1">
      <alignment horizontal="left" vertical="top" wrapText="1"/>
    </xf>
    <xf numFmtId="0" fontId="50" fillId="0" borderId="24" xfId="0" applyFont="1" applyBorder="1" applyAlignment="1" applyProtection="1">
      <alignment horizontal="center" vertical="center" wrapText="1"/>
      <protection locked="0"/>
    </xf>
    <xf numFmtId="0" fontId="52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14" fontId="50" fillId="0" borderId="24" xfId="0" applyNumberFormat="1" applyFont="1" applyBorder="1" applyAlignment="1" applyProtection="1">
      <alignment horizontal="center" vertical="center" wrapText="1"/>
      <protection locked="0"/>
    </xf>
    <xf numFmtId="0" fontId="62" fillId="36" borderId="32" xfId="0" applyFont="1" applyFill="1" applyBorder="1" applyAlignment="1">
      <alignment horizontal="center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3" fillId="36" borderId="12" xfId="0" applyFont="1" applyFill="1" applyBorder="1" applyAlignment="1">
      <alignment horizontal="center" vertical="center" wrapText="1"/>
    </xf>
    <xf numFmtId="0" fontId="62" fillId="36" borderId="18" xfId="0" applyFont="1" applyFill="1" applyBorder="1" applyAlignment="1">
      <alignment horizontal="center" vertical="center" wrapText="1"/>
    </xf>
    <xf numFmtId="172" fontId="53" fillId="0" borderId="14" xfId="0" applyNumberFormat="1" applyFont="1" applyBorder="1" applyAlignment="1" applyProtection="1">
      <alignment horizontal="center" vertical="center"/>
      <protection/>
    </xf>
    <xf numFmtId="172" fontId="53" fillId="0" borderId="11" xfId="0" applyNumberFormat="1" applyFont="1" applyBorder="1" applyAlignment="1" applyProtection="1">
      <alignment horizontal="center" vertical="center"/>
      <protection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172" fontId="50" fillId="0" borderId="23" xfId="0" applyNumberFormat="1" applyFont="1" applyBorder="1" applyAlignment="1">
      <alignment horizontal="center" vertical="center"/>
    </xf>
    <xf numFmtId="172" fontId="50" fillId="0" borderId="24" xfId="0" applyNumberFormat="1" applyFont="1" applyBorder="1" applyAlignment="1">
      <alignment horizontal="center" vertical="center"/>
    </xf>
    <xf numFmtId="0" fontId="52" fillId="0" borderId="15" xfId="0" applyFont="1" applyBorder="1" applyAlignment="1">
      <alignment vertical="top" wrapText="1"/>
    </xf>
    <xf numFmtId="0" fontId="52" fillId="0" borderId="33" xfId="0" applyFont="1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/>
    </xf>
    <xf numFmtId="0" fontId="0" fillId="0" borderId="24" xfId="0" applyBorder="1" applyAlignment="1">
      <alignment wrapText="1"/>
    </xf>
    <xf numFmtId="0" fontId="50" fillId="0" borderId="33" xfId="0" applyFont="1" applyBorder="1" applyAlignment="1" applyProtection="1">
      <alignment horizontal="center" vertical="center" wrapText="1"/>
      <protection locked="0"/>
    </xf>
    <xf numFmtId="0" fontId="0" fillId="0" borderId="35" xfId="0" applyBorder="1" applyAlignment="1" applyProtection="1">
      <alignment horizontal="center" vertical="center" wrapText="1"/>
      <protection locked="0"/>
    </xf>
    <xf numFmtId="0" fontId="51" fillId="0" borderId="12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172" fontId="60" fillId="33" borderId="17" xfId="0" applyNumberFormat="1" applyFont="1" applyFill="1" applyBorder="1" applyAlignment="1">
      <alignment horizontal="center" vertical="center" wrapText="1"/>
    </xf>
    <xf numFmtId="172" fontId="60" fillId="33" borderId="25" xfId="0" applyNumberFormat="1" applyFont="1" applyFill="1" applyBorder="1" applyAlignment="1">
      <alignment horizontal="center" vertical="center" wrapText="1"/>
    </xf>
    <xf numFmtId="172" fontId="60" fillId="33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wrapText="1"/>
    </xf>
    <xf numFmtId="172" fontId="60" fillId="33" borderId="32" xfId="45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56" fillId="0" borderId="12" xfId="0" applyFont="1" applyBorder="1" applyAlignment="1" applyProtection="1">
      <alignment horizontal="center" vertical="center" wrapText="1"/>
      <protection/>
    </xf>
    <xf numFmtId="0" fontId="56" fillId="0" borderId="11" xfId="0" applyFont="1" applyBorder="1" applyAlignment="1" applyProtection="1">
      <alignment horizontal="center" vertical="center" wrapText="1"/>
      <protection/>
    </xf>
    <xf numFmtId="0" fontId="56" fillId="0" borderId="18" xfId="0" applyFont="1" applyBorder="1" applyAlignment="1" applyProtection="1">
      <alignment horizontal="center" vertical="center" wrapText="1"/>
      <protection/>
    </xf>
    <xf numFmtId="0" fontId="56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top"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/>
      <protection/>
    </xf>
    <xf numFmtId="0" fontId="56" fillId="0" borderId="10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9">
    <dxf>
      <fill>
        <patternFill patternType="lightGray"/>
      </fill>
    </dxf>
    <dxf/>
    <dxf>
      <fill>
        <patternFill patternType="lightGray"/>
      </fill>
    </dxf>
    <dxf>
      <font>
        <color theme="0"/>
      </font>
    </dxf>
    <dxf>
      <fill>
        <patternFill patternType="lightGray">
          <bgColor theme="0"/>
        </patternFill>
      </fill>
    </dxf>
    <dxf>
      <font>
        <color theme="0"/>
      </font>
    </dxf>
    <dxf>
      <font>
        <strike val="0"/>
        <color theme="0"/>
      </font>
    </dxf>
    <dxf>
      <fill>
        <patternFill patternType="darkUp"/>
      </fill>
    </dxf>
    <dxf>
      <font>
        <color theme="0"/>
      </font>
    </dxf>
    <dxf>
      <fill>
        <patternFill patternType="darkGrid"/>
      </fill>
    </dxf>
    <dxf>
      <fill>
        <patternFill patternType="darkGrid"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1" tint="0.04998999834060669"/>
        </patternFill>
      </fill>
    </dxf>
    <dxf>
      <font>
        <color theme="0"/>
      </font>
      <fill>
        <patternFill>
          <fgColor theme="0"/>
          <bgColor theme="0"/>
        </patternFill>
      </fill>
    </dxf>
    <dxf>
      <font>
        <color theme="0"/>
      </font>
    </dxf>
    <dxf>
      <fill>
        <patternFill>
          <bgColor theme="1"/>
        </patternFill>
      </fill>
    </dxf>
    <dxf>
      <font>
        <color theme="0"/>
      </font>
      <border/>
    </dxf>
    <dxf>
      <font>
        <color theme="0"/>
      </font>
      <fill>
        <patternFill>
          <fgColor theme="0"/>
          <bgColor theme="0"/>
        </patternFill>
      </fill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3</xdr:col>
      <xdr:colOff>0</xdr:colOff>
      <xdr:row>1</xdr:row>
      <xdr:rowOff>304800</xdr:rowOff>
    </xdr:to>
    <xdr:sp>
      <xdr:nvSpPr>
        <xdr:cNvPr id="1" name="Retângulo de cantos arredondados 3"/>
        <xdr:cNvSpPr>
          <a:spLocks/>
        </xdr:cNvSpPr>
      </xdr:nvSpPr>
      <xdr:spPr>
        <a:xfrm>
          <a:off x="619125" y="28575"/>
          <a:ext cx="1228725" cy="619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 para exposição da marca combinada / marca institucional
</a:t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2</xdr:col>
      <xdr:colOff>590550</xdr:colOff>
      <xdr:row>51</xdr:row>
      <xdr:rowOff>9525</xdr:rowOff>
    </xdr:to>
    <xdr:sp>
      <xdr:nvSpPr>
        <xdr:cNvPr id="2" name="Retângulo de cantos arredondados 3"/>
        <xdr:cNvSpPr>
          <a:spLocks/>
        </xdr:cNvSpPr>
      </xdr:nvSpPr>
      <xdr:spPr>
        <a:xfrm>
          <a:off x="619125" y="10172700"/>
          <a:ext cx="1228725" cy="666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 para exposição da marca combinada / marca institucional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view="pageLayout" zoomScaleSheetLayoutView="100" workbookViewId="0" topLeftCell="A1">
      <selection activeCell="G7" sqref="G7:K7"/>
    </sheetView>
  </sheetViews>
  <sheetFormatPr defaultColWidth="9.28125" defaultRowHeight="15"/>
  <cols>
    <col min="1" max="1" width="9.28125" style="17" customWidth="1"/>
    <col min="2" max="2" width="9.57421875" style="0" customWidth="1"/>
    <col min="3" max="3" width="8.8515625" style="0" customWidth="1"/>
    <col min="4" max="4" width="8.57421875" style="0" customWidth="1"/>
    <col min="5" max="6" width="8.7109375" style="0" customWidth="1"/>
    <col min="7" max="7" width="8.8515625" style="0" customWidth="1"/>
    <col min="8" max="8" width="9.28125" style="0" customWidth="1"/>
    <col min="9" max="9" width="8.8515625" style="0" customWidth="1"/>
    <col min="10" max="10" width="8.140625" style="0" customWidth="1"/>
    <col min="11" max="11" width="10.421875" style="0" customWidth="1"/>
    <col min="12" max="12" width="0" style="0" hidden="1" customWidth="1"/>
    <col min="13" max="13" width="11.28125" style="0" hidden="1" customWidth="1"/>
    <col min="14" max="14" width="9.28125" style="0" hidden="1" customWidth="1"/>
    <col min="15" max="15" width="9.421875" style="0" hidden="1" customWidth="1"/>
    <col min="16" max="17" width="0" style="0" hidden="1" customWidth="1"/>
    <col min="18" max="20" width="9.28125" style="0" customWidth="1"/>
    <col min="21" max="21" width="26.140625" style="0" customWidth="1"/>
  </cols>
  <sheetData>
    <row r="1" spans="2:11" ht="27" customHeight="1">
      <c r="B1" s="182"/>
      <c r="C1" s="182"/>
      <c r="D1" s="187" t="s">
        <v>52</v>
      </c>
      <c r="E1" s="187"/>
      <c r="F1" s="187"/>
      <c r="G1" s="187"/>
      <c r="H1" s="187"/>
      <c r="I1" s="182" t="s">
        <v>44</v>
      </c>
      <c r="J1" s="188"/>
      <c r="K1" s="59" t="s">
        <v>51</v>
      </c>
    </row>
    <row r="2" spans="2:11" ht="25.5" customHeight="1">
      <c r="B2" s="182"/>
      <c r="C2" s="182"/>
      <c r="D2" s="187"/>
      <c r="E2" s="187"/>
      <c r="F2" s="187"/>
      <c r="G2" s="187"/>
      <c r="H2" s="187"/>
      <c r="I2" s="189" t="s">
        <v>61</v>
      </c>
      <c r="J2" s="190"/>
      <c r="K2" s="59" t="s">
        <v>48</v>
      </c>
    </row>
    <row r="3" spans="2:11" ht="25.5" customHeight="1">
      <c r="B3" s="191" t="s">
        <v>47</v>
      </c>
      <c r="C3" s="192"/>
      <c r="D3" s="192"/>
      <c r="E3" s="192"/>
      <c r="F3" s="192"/>
      <c r="G3" s="192"/>
      <c r="H3" s="192"/>
      <c r="I3" s="182" t="s">
        <v>49</v>
      </c>
      <c r="J3" s="193"/>
      <c r="K3" s="193"/>
    </row>
    <row r="4" spans="2:11" ht="3.75" customHeight="1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7" s="17" customFormat="1" ht="17.25" customHeight="1">
      <c r="B5" s="61" t="s">
        <v>57</v>
      </c>
      <c r="C5" s="61"/>
      <c r="D5" s="61"/>
      <c r="E5" s="61"/>
      <c r="F5" s="61"/>
      <c r="G5" s="30"/>
      <c r="H5" s="30"/>
      <c r="I5" s="60"/>
      <c r="J5" s="60"/>
      <c r="K5" s="60"/>
      <c r="M5"/>
      <c r="N5"/>
      <c r="O5"/>
      <c r="P5"/>
      <c r="Q5"/>
    </row>
    <row r="6" spans="2:17" s="17" customFormat="1" ht="3.75" customHeight="1">
      <c r="B6" s="60"/>
      <c r="C6" s="60"/>
      <c r="D6" s="60"/>
      <c r="E6" s="60"/>
      <c r="F6" s="60"/>
      <c r="G6" s="60"/>
      <c r="H6" s="60"/>
      <c r="I6" s="60"/>
      <c r="J6" s="60"/>
      <c r="K6" s="60"/>
      <c r="M6"/>
      <c r="N6"/>
      <c r="O6"/>
      <c r="P6"/>
      <c r="Q6"/>
    </row>
    <row r="7" spans="2:11" ht="15" customHeight="1">
      <c r="B7" s="142" t="s">
        <v>39</v>
      </c>
      <c r="C7" s="143"/>
      <c r="D7" s="143"/>
      <c r="E7" s="143"/>
      <c r="F7" s="144"/>
      <c r="G7" s="98" t="s">
        <v>40</v>
      </c>
      <c r="H7" s="99"/>
      <c r="I7" s="99"/>
      <c r="J7" s="99"/>
      <c r="K7" s="100"/>
    </row>
    <row r="8" spans="2:11" ht="15" customHeight="1">
      <c r="B8" s="135"/>
      <c r="C8" s="102"/>
      <c r="D8" s="102"/>
      <c r="E8" s="102"/>
      <c r="F8" s="141"/>
      <c r="G8" s="104"/>
      <c r="H8" s="105"/>
      <c r="I8" s="105"/>
      <c r="J8" s="105"/>
      <c r="K8" s="145"/>
    </row>
    <row r="9" spans="2:11" ht="14.25">
      <c r="B9" s="142" t="s">
        <v>2</v>
      </c>
      <c r="C9" s="143"/>
      <c r="D9" s="143"/>
      <c r="E9" s="143"/>
      <c r="F9" s="144"/>
      <c r="G9" s="98" t="s">
        <v>3</v>
      </c>
      <c r="H9" s="99"/>
      <c r="I9" s="99"/>
      <c r="J9" s="99"/>
      <c r="K9" s="100"/>
    </row>
    <row r="10" spans="2:13" ht="14.25">
      <c r="B10" s="101"/>
      <c r="C10" s="102"/>
      <c r="D10" s="102"/>
      <c r="E10" s="102"/>
      <c r="F10" s="103"/>
      <c r="G10" s="104"/>
      <c r="H10" s="105"/>
      <c r="I10" s="105"/>
      <c r="J10" s="105"/>
      <c r="K10" s="106"/>
      <c r="M10" s="3"/>
    </row>
    <row r="11" spans="2:14" ht="4.5" customHeight="1">
      <c r="B11" s="50"/>
      <c r="C11" s="49"/>
      <c r="D11" s="49"/>
      <c r="E11" s="49"/>
      <c r="F11" s="50"/>
      <c r="G11" s="52"/>
      <c r="H11" s="52"/>
      <c r="I11" s="52"/>
      <c r="J11" s="52"/>
      <c r="K11" s="53"/>
      <c r="N11" s="11"/>
    </row>
    <row r="12" spans="2:14" ht="14.25">
      <c r="B12" s="146" t="s">
        <v>58</v>
      </c>
      <c r="C12" s="147"/>
      <c r="D12" s="147"/>
      <c r="E12" s="147"/>
      <c r="F12" s="146"/>
      <c r="G12" s="147"/>
      <c r="H12" s="147"/>
      <c r="I12" s="147"/>
      <c r="J12" s="147"/>
      <c r="K12" s="148"/>
      <c r="N12" s="11"/>
    </row>
    <row r="13" spans="2:11" ht="14.25">
      <c r="B13" s="98" t="s">
        <v>41</v>
      </c>
      <c r="C13" s="99"/>
      <c r="D13" s="99"/>
      <c r="E13" s="99"/>
      <c r="F13" s="99"/>
      <c r="G13" s="149"/>
      <c r="H13" s="98" t="s">
        <v>42</v>
      </c>
      <c r="I13" s="99"/>
      <c r="J13" s="99"/>
      <c r="K13" s="100"/>
    </row>
    <row r="14" spans="2:11" ht="15" customHeight="1">
      <c r="B14" s="135"/>
      <c r="C14" s="136"/>
      <c r="D14" s="136"/>
      <c r="E14" s="136"/>
      <c r="F14" s="136"/>
      <c r="G14" s="137"/>
      <c r="H14" s="135"/>
      <c r="I14" s="136"/>
      <c r="J14" s="136"/>
      <c r="K14" s="137"/>
    </row>
    <row r="15" spans="2:11" ht="14.25">
      <c r="B15" s="98" t="s">
        <v>26</v>
      </c>
      <c r="C15" s="162"/>
      <c r="D15" s="162"/>
      <c r="E15" s="162"/>
      <c r="F15" s="162"/>
      <c r="G15" s="162"/>
      <c r="H15" s="162"/>
      <c r="I15" s="162"/>
      <c r="J15" s="162"/>
      <c r="K15" s="100"/>
    </row>
    <row r="16" spans="2:11" ht="15" customHeight="1">
      <c r="B16" s="135"/>
      <c r="C16" s="102"/>
      <c r="D16" s="102"/>
      <c r="E16" s="102"/>
      <c r="F16" s="102"/>
      <c r="G16" s="102"/>
      <c r="H16" s="102"/>
      <c r="I16" s="102"/>
      <c r="J16" s="102"/>
      <c r="K16" s="141"/>
    </row>
    <row r="17" spans="2:11" ht="15" customHeight="1">
      <c r="B17" s="163" t="s">
        <v>43</v>
      </c>
      <c r="C17" s="164"/>
      <c r="D17" s="165"/>
      <c r="E17" s="163" t="s">
        <v>0</v>
      </c>
      <c r="F17" s="166"/>
      <c r="G17" s="167"/>
      <c r="H17" s="98" t="s">
        <v>1</v>
      </c>
      <c r="I17" s="168"/>
      <c r="J17" s="168"/>
      <c r="K17" s="169"/>
    </row>
    <row r="18" spans="2:11" ht="14.25">
      <c r="B18" s="135"/>
      <c r="C18" s="102"/>
      <c r="D18" s="102"/>
      <c r="E18" s="135"/>
      <c r="F18" s="102"/>
      <c r="G18" s="141"/>
      <c r="H18" s="150"/>
      <c r="I18" s="151"/>
      <c r="J18" s="151"/>
      <c r="K18" s="152"/>
    </row>
    <row r="19" spans="2:11" ht="4.5" customHeight="1">
      <c r="B19" s="1"/>
      <c r="C19" s="2"/>
      <c r="D19" s="2"/>
      <c r="E19" s="2"/>
      <c r="F19" s="2"/>
      <c r="G19" s="1"/>
      <c r="H19" s="2"/>
      <c r="I19" s="2"/>
      <c r="J19" s="2"/>
      <c r="K19" s="9"/>
    </row>
    <row r="20" spans="2:11" ht="14.25">
      <c r="B20" s="62" t="s">
        <v>59</v>
      </c>
      <c r="C20" s="63"/>
      <c r="D20" s="63"/>
      <c r="E20" s="63"/>
      <c r="F20" s="63"/>
      <c r="G20" s="63"/>
      <c r="H20" s="63"/>
      <c r="I20" s="63"/>
      <c r="J20" s="63"/>
      <c r="K20" s="170"/>
    </row>
    <row r="21" spans="2:11" ht="15" customHeight="1">
      <c r="B21" s="163" t="s">
        <v>6</v>
      </c>
      <c r="C21" s="164"/>
      <c r="D21" s="165"/>
      <c r="E21" s="163" t="s">
        <v>7</v>
      </c>
      <c r="F21" s="166"/>
      <c r="G21" s="167"/>
      <c r="H21" s="98" t="s">
        <v>5</v>
      </c>
      <c r="I21" s="168"/>
      <c r="J21" s="168"/>
      <c r="K21" s="169"/>
    </row>
    <row r="22" spans="1:11" s="15" customFormat="1" ht="15" customHeight="1">
      <c r="A22" s="17"/>
      <c r="B22" s="135"/>
      <c r="C22" s="102"/>
      <c r="D22" s="102"/>
      <c r="E22" s="135"/>
      <c r="F22" s="102"/>
      <c r="G22" s="141"/>
      <c r="H22" s="150"/>
      <c r="I22" s="151"/>
      <c r="J22" s="151"/>
      <c r="K22" s="152"/>
    </row>
    <row r="23" spans="2:11" ht="15" customHeight="1">
      <c r="B23" s="138" t="s">
        <v>8</v>
      </c>
      <c r="C23" s="139"/>
      <c r="D23" s="139"/>
      <c r="E23" s="139"/>
      <c r="F23" s="139"/>
      <c r="G23" s="138" t="s">
        <v>27</v>
      </c>
      <c r="H23" s="139"/>
      <c r="I23" s="139"/>
      <c r="J23" s="139"/>
      <c r="K23" s="140"/>
    </row>
    <row r="24" spans="2:11" ht="15" customHeight="1">
      <c r="B24" s="171"/>
      <c r="C24" s="76"/>
      <c r="D24" s="76"/>
      <c r="E24" s="76"/>
      <c r="F24" s="77"/>
      <c r="G24" s="75"/>
      <c r="H24" s="76"/>
      <c r="I24" s="76"/>
      <c r="J24" s="76"/>
      <c r="K24" s="172"/>
    </row>
    <row r="25" spans="2:11" s="17" customFormat="1" ht="4.5" customHeight="1">
      <c r="B25" s="51"/>
      <c r="C25" s="48"/>
      <c r="D25" s="48"/>
      <c r="E25" s="48"/>
      <c r="F25" s="48"/>
      <c r="G25" s="49"/>
      <c r="H25" s="48"/>
      <c r="I25" s="48"/>
      <c r="J25" s="48"/>
      <c r="K25" s="54"/>
    </row>
    <row r="26" spans="2:11" ht="15" customHeight="1">
      <c r="B26" s="86" t="s">
        <v>46</v>
      </c>
      <c r="C26" s="87"/>
      <c r="D26" s="87"/>
      <c r="E26" s="87"/>
      <c r="F26" s="87"/>
      <c r="G26" s="87"/>
      <c r="H26" s="87"/>
      <c r="I26" s="87"/>
      <c r="J26" s="87"/>
      <c r="K26" s="93"/>
    </row>
    <row r="27" spans="2:11" ht="15" customHeight="1">
      <c r="B27" s="18" t="s">
        <v>30</v>
      </c>
      <c r="C27" s="94" t="s">
        <v>9</v>
      </c>
      <c r="D27" s="94"/>
      <c r="E27" s="95"/>
      <c r="F27" s="94" t="s">
        <v>10</v>
      </c>
      <c r="G27" s="94"/>
      <c r="H27" s="95"/>
      <c r="I27" s="94" t="s">
        <v>11</v>
      </c>
      <c r="J27" s="94"/>
      <c r="K27" s="95"/>
    </row>
    <row r="28" spans="2:11" ht="19.5">
      <c r="B28" s="31" t="s">
        <v>31</v>
      </c>
      <c r="C28" s="96"/>
      <c r="D28" s="97"/>
      <c r="E28" s="33" t="s">
        <v>24</v>
      </c>
      <c r="F28" s="96"/>
      <c r="G28" s="97"/>
      <c r="H28" s="33" t="s">
        <v>24</v>
      </c>
      <c r="I28" s="96"/>
      <c r="J28" s="97"/>
      <c r="K28" s="32" t="s">
        <v>24</v>
      </c>
    </row>
    <row r="29" spans="2:11" ht="33.75" customHeight="1">
      <c r="B29" s="19" t="s">
        <v>32</v>
      </c>
      <c r="C29" s="91">
        <f>ROUND(C28*0.393,3)</f>
        <v>0</v>
      </c>
      <c r="D29" s="92"/>
      <c r="E29" s="34" t="s">
        <v>12</v>
      </c>
      <c r="F29" s="160">
        <f>ROUND(F28*0.393,3)</f>
        <v>0</v>
      </c>
      <c r="G29" s="161"/>
      <c r="H29" s="4" t="s">
        <v>12</v>
      </c>
      <c r="I29" s="91">
        <f>ROUND(I28*0.393,3)</f>
        <v>0</v>
      </c>
      <c r="J29" s="92"/>
      <c r="K29" s="34" t="s">
        <v>12</v>
      </c>
    </row>
    <row r="30" spans="2:11" ht="15" customHeight="1">
      <c r="B30" s="57" t="s">
        <v>25</v>
      </c>
      <c r="C30" s="83"/>
      <c r="D30" s="84"/>
      <c r="E30" s="85"/>
      <c r="F30" s="84"/>
      <c r="G30" s="84"/>
      <c r="H30" s="84"/>
      <c r="I30" s="83"/>
      <c r="J30" s="84"/>
      <c r="K30" s="85"/>
    </row>
    <row r="31" spans="2:11" s="17" customFormat="1" ht="5.25" customHeight="1">
      <c r="B31" s="55"/>
      <c r="C31" s="56"/>
      <c r="D31" s="56"/>
      <c r="E31" s="56"/>
      <c r="F31" s="56"/>
      <c r="G31" s="56"/>
      <c r="H31" s="56"/>
      <c r="I31" s="56"/>
      <c r="J31" s="56"/>
      <c r="K31" s="56"/>
    </row>
    <row r="32" spans="2:11" s="17" customFormat="1" ht="15" customHeight="1">
      <c r="B32" s="62" t="s">
        <v>56</v>
      </c>
      <c r="C32" s="63"/>
      <c r="D32" s="63"/>
      <c r="E32" s="63"/>
      <c r="F32" s="63"/>
      <c r="G32" s="63"/>
      <c r="H32" s="63"/>
      <c r="I32" s="63"/>
      <c r="J32" s="63"/>
      <c r="K32" s="180"/>
    </row>
    <row r="33" spans="2:11" s="17" customFormat="1" ht="15" customHeight="1">
      <c r="B33" s="173"/>
      <c r="C33" s="174"/>
      <c r="D33" s="174"/>
      <c r="E33" s="174"/>
      <c r="F33" s="174"/>
      <c r="G33" s="174"/>
      <c r="H33" s="174"/>
      <c r="I33" s="174"/>
      <c r="J33" s="174"/>
      <c r="K33" s="175"/>
    </row>
    <row r="34" spans="2:11" ht="5.25" customHeight="1">
      <c r="B34" s="35"/>
      <c r="C34" s="35"/>
      <c r="D34" s="35"/>
      <c r="E34" s="35"/>
      <c r="F34" s="35"/>
      <c r="G34" s="35"/>
      <c r="H34" s="35"/>
      <c r="I34" s="35"/>
      <c r="J34" s="35"/>
      <c r="K34" s="35"/>
    </row>
    <row r="35" spans="2:11" ht="14.25">
      <c r="B35" s="86" t="s">
        <v>13</v>
      </c>
      <c r="C35" s="87"/>
      <c r="D35" s="87"/>
      <c r="E35" s="87"/>
      <c r="F35" s="88"/>
      <c r="G35" s="153" t="s">
        <v>35</v>
      </c>
      <c r="H35" s="63"/>
      <c r="I35" s="63"/>
      <c r="J35" s="63"/>
      <c r="K35" s="154"/>
    </row>
    <row r="36" spans="2:11" ht="42">
      <c r="B36" s="10" t="s">
        <v>34</v>
      </c>
      <c r="C36" s="5" t="s">
        <v>14</v>
      </c>
      <c r="D36" s="157" t="s">
        <v>15</v>
      </c>
      <c r="E36" s="158"/>
      <c r="F36" s="5" t="s">
        <v>16</v>
      </c>
      <c r="G36" s="10" t="s">
        <v>34</v>
      </c>
      <c r="H36" s="10" t="s">
        <v>14</v>
      </c>
      <c r="I36" s="157" t="s">
        <v>15</v>
      </c>
      <c r="J36" s="158"/>
      <c r="K36" s="10" t="s">
        <v>16</v>
      </c>
    </row>
    <row r="37" spans="2:15" ht="14.25">
      <c r="B37" s="176">
        <v>0</v>
      </c>
      <c r="C37" s="6">
        <v>1</v>
      </c>
      <c r="D37" s="67"/>
      <c r="E37" s="67"/>
      <c r="F37" s="12">
        <f>IF(Texto27="","",ROUND(D37-Texto75,3))</f>
      </c>
      <c r="G37" s="132">
        <f>C29</f>
        <v>0</v>
      </c>
      <c r="H37" s="6">
        <v>1</v>
      </c>
      <c r="I37" s="67"/>
      <c r="J37" s="67"/>
      <c r="K37" s="7">
        <f>IF(I37="","",ROUND(I37-$G$37,3))</f>
      </c>
      <c r="M37" t="e">
        <f>IF(ABS(F37)&gt;0.032,"não conforme","conforme")</f>
        <v>#VALUE!</v>
      </c>
      <c r="O37" t="e">
        <f>IF(ABS(K37)&gt;0.032,"não conforme","conforme")</f>
        <v>#VALUE!</v>
      </c>
    </row>
    <row r="38" spans="2:15" ht="14.25">
      <c r="B38" s="177"/>
      <c r="C38" s="6">
        <v>2</v>
      </c>
      <c r="D38" s="67"/>
      <c r="E38" s="67"/>
      <c r="F38" s="12">
        <f>IF(D38="","",ROUND(D38-Texto75,3))</f>
      </c>
      <c r="G38" s="133"/>
      <c r="H38" s="6">
        <v>2</v>
      </c>
      <c r="I38" s="67"/>
      <c r="J38" s="67"/>
      <c r="K38" s="7">
        <f aca="true" t="shared" si="0" ref="K38:K46">IF(I38="","",ROUND(I38-$G$37,3))</f>
      </c>
      <c r="M38" s="17" t="e">
        <f>IF(ABS(F38)&gt;0.032,"não conforme","conforme")</f>
        <v>#VALUE!</v>
      </c>
      <c r="O38" s="17" t="e">
        <f aca="true" t="shared" si="1" ref="O38:O46">IF(ABS(K38)&gt;0.032,"não conforme","conforme")</f>
        <v>#VALUE!</v>
      </c>
    </row>
    <row r="39" spans="2:15" ht="15" customHeight="1">
      <c r="B39" s="177"/>
      <c r="C39" s="6">
        <v>3</v>
      </c>
      <c r="D39" s="67"/>
      <c r="E39" s="67"/>
      <c r="F39" s="12">
        <f>IF(D39="","",ROUND(D39-Texto75,3))</f>
      </c>
      <c r="G39" s="133"/>
      <c r="H39" s="6">
        <v>3</v>
      </c>
      <c r="I39" s="67"/>
      <c r="J39" s="67"/>
      <c r="K39" s="7">
        <f t="shared" si="0"/>
      </c>
      <c r="M39" s="17" t="e">
        <f>IF(ABS(F39)&gt;0.032,"não conforme","conforme")</f>
        <v>#VALUE!</v>
      </c>
      <c r="O39" s="17" t="e">
        <f t="shared" si="1"/>
        <v>#VALUE!</v>
      </c>
    </row>
    <row r="40" spans="2:15" ht="14.25">
      <c r="B40" s="177"/>
      <c r="C40" s="6">
        <v>4</v>
      </c>
      <c r="D40" s="67"/>
      <c r="E40" s="67"/>
      <c r="F40" s="12">
        <f>IF(D40="","",ROUND(D40-Texto75,3))</f>
      </c>
      <c r="G40" s="133"/>
      <c r="H40" s="6">
        <v>4</v>
      </c>
      <c r="I40" s="67"/>
      <c r="J40" s="67"/>
      <c r="K40" s="7">
        <f t="shared" si="0"/>
      </c>
      <c r="M40" s="17" t="e">
        <f>IF(ABS(F40)&gt;0.032,"não conforme","conforme")</f>
        <v>#VALUE!</v>
      </c>
      <c r="O40" s="17" t="e">
        <f t="shared" si="1"/>
        <v>#VALUE!</v>
      </c>
    </row>
    <row r="41" spans="2:15" ht="15" customHeight="1">
      <c r="B41" s="177"/>
      <c r="C41" s="6">
        <v>5</v>
      </c>
      <c r="D41" s="67"/>
      <c r="E41" s="67"/>
      <c r="F41" s="12">
        <f>IF(D41="","",ROUND(D41-Texto75,3))</f>
      </c>
      <c r="G41" s="133"/>
      <c r="H41" s="6">
        <v>5</v>
      </c>
      <c r="I41" s="67"/>
      <c r="J41" s="67"/>
      <c r="K41" s="7">
        <f t="shared" si="0"/>
      </c>
      <c r="M41" s="17" t="e">
        <f>IF(ABS(F41)&gt;0.032,"não conforme","conforme")</f>
        <v>#VALUE!</v>
      </c>
      <c r="O41" s="17" t="e">
        <f t="shared" si="1"/>
        <v>#VALUE!</v>
      </c>
    </row>
    <row r="42" spans="2:15" ht="15" customHeight="1">
      <c r="B42" s="177"/>
      <c r="C42" s="71" t="s">
        <v>33</v>
      </c>
      <c r="D42" s="134"/>
      <c r="E42" s="110" t="e">
        <f>ROUND(STDEV(D37:E41),3)</f>
        <v>#DIV/0!</v>
      </c>
      <c r="F42" s="155"/>
      <c r="G42" s="133"/>
      <c r="H42" s="6">
        <v>6</v>
      </c>
      <c r="I42" s="67"/>
      <c r="J42" s="67"/>
      <c r="K42" s="7">
        <f t="shared" si="0"/>
      </c>
      <c r="M42" t="e">
        <f>IF(ABS(E42)&gt;0.007*2.372,"não conforme","conforme")</f>
        <v>#DIV/0!</v>
      </c>
      <c r="O42" s="17" t="e">
        <f t="shared" si="1"/>
        <v>#VALUE!</v>
      </c>
    </row>
    <row r="43" spans="2:15" ht="15" customHeight="1">
      <c r="B43" s="178"/>
      <c r="C43" s="71" t="s">
        <v>18</v>
      </c>
      <c r="D43" s="134"/>
      <c r="E43" s="130" t="e">
        <f>IF(AND(M37="conforme",M38="conforme",M39="conforme",M40="conforme",M41="conforme",M42="conforme"),"conforme","não conforme")</f>
        <v>#VALUE!</v>
      </c>
      <c r="F43" s="156"/>
      <c r="G43" s="133"/>
      <c r="H43" s="6">
        <v>7</v>
      </c>
      <c r="I43" s="67"/>
      <c r="J43" s="67"/>
      <c r="K43" s="7">
        <f t="shared" si="0"/>
      </c>
      <c r="O43" s="17" t="e">
        <f t="shared" si="1"/>
        <v>#VALUE!</v>
      </c>
    </row>
    <row r="44" spans="2:15" ht="14.25">
      <c r="B44" s="40"/>
      <c r="C44" s="41"/>
      <c r="D44" s="39"/>
      <c r="E44" s="39"/>
      <c r="F44" s="42"/>
      <c r="G44" s="133"/>
      <c r="H44" s="6">
        <v>8</v>
      </c>
      <c r="I44" s="67"/>
      <c r="J44" s="67"/>
      <c r="K44" s="7">
        <f t="shared" si="0"/>
      </c>
      <c r="O44" s="17" t="e">
        <f t="shared" si="1"/>
        <v>#VALUE!</v>
      </c>
    </row>
    <row r="45" spans="2:15" ht="14.25">
      <c r="B45" s="43"/>
      <c r="C45" s="44"/>
      <c r="D45" s="38"/>
      <c r="E45" s="38"/>
      <c r="F45" s="45"/>
      <c r="G45" s="133"/>
      <c r="H45" s="6">
        <v>9</v>
      </c>
      <c r="I45" s="67"/>
      <c r="J45" s="67"/>
      <c r="K45" s="7">
        <f t="shared" si="0"/>
      </c>
      <c r="O45" s="17" t="e">
        <f t="shared" si="1"/>
        <v>#VALUE!</v>
      </c>
    </row>
    <row r="46" spans="2:15" ht="14.25">
      <c r="B46" s="43"/>
      <c r="C46" s="44"/>
      <c r="D46" s="38"/>
      <c r="E46" s="38"/>
      <c r="F46" s="45"/>
      <c r="G46" s="133"/>
      <c r="H46" s="6">
        <v>10</v>
      </c>
      <c r="I46" s="67"/>
      <c r="J46" s="67"/>
      <c r="K46" s="7">
        <f t="shared" si="0"/>
      </c>
      <c r="O46" s="17" t="e">
        <f t="shared" si="1"/>
        <v>#VALUE!</v>
      </c>
    </row>
    <row r="47" spans="2:15" s="13" customFormat="1" ht="15" customHeight="1">
      <c r="B47" s="43"/>
      <c r="C47" s="46"/>
      <c r="D47" s="46"/>
      <c r="E47" s="47"/>
      <c r="F47" s="47"/>
      <c r="G47" s="133"/>
      <c r="H47" s="157" t="s">
        <v>33</v>
      </c>
      <c r="I47" s="159"/>
      <c r="J47" s="89" t="e">
        <f>ROUND(STDEV(I37:J46),3)</f>
        <v>#DIV/0!</v>
      </c>
      <c r="K47" s="90"/>
      <c r="O47" t="e">
        <f>IF(ABS(J47)&gt;0.007*1.645,"não conforme","conforme")</f>
        <v>#DIV/0!</v>
      </c>
    </row>
    <row r="48" spans="2:11" ht="15" customHeight="1">
      <c r="B48" s="43"/>
      <c r="C48" s="46"/>
      <c r="D48" s="46"/>
      <c r="E48" s="47"/>
      <c r="F48" s="47"/>
      <c r="G48" s="181"/>
      <c r="H48" s="68" t="s">
        <v>18</v>
      </c>
      <c r="I48" s="68"/>
      <c r="J48" s="69" t="e">
        <f>IF(AND(O37="conforme",O38="conforme",O39="conforme",O40="conforme",O41="conforme",O42="conforme",O43="conforme",O44="conforme",O45="conforme",O46="conforme",O47="conforme"),"conforme","não conforme")</f>
        <v>#VALUE!</v>
      </c>
      <c r="K48" s="70"/>
    </row>
    <row r="49" spans="2:11" ht="64.5" customHeight="1">
      <c r="B49" s="179"/>
      <c r="C49" s="179"/>
      <c r="D49" s="81"/>
      <c r="E49" s="81"/>
      <c r="F49" s="81"/>
      <c r="G49" s="82"/>
      <c r="H49" s="82"/>
      <c r="I49" s="74"/>
      <c r="J49" s="74"/>
      <c r="K49" s="74"/>
    </row>
    <row r="50" spans="2:11" ht="15" customHeight="1">
      <c r="B50" s="107" t="s">
        <v>54</v>
      </c>
      <c r="C50" s="107"/>
      <c r="D50" s="107"/>
      <c r="E50" s="107"/>
      <c r="F50" s="107"/>
      <c r="G50" s="107"/>
      <c r="H50" s="107"/>
      <c r="I50" s="107"/>
      <c r="J50" s="107"/>
      <c r="K50" s="107"/>
    </row>
    <row r="51" spans="2:15" ht="51.75" customHeight="1">
      <c r="B51" s="183"/>
      <c r="C51" s="183"/>
      <c r="D51" s="184" t="s">
        <v>45</v>
      </c>
      <c r="E51" s="185"/>
      <c r="F51" s="185"/>
      <c r="G51" s="185"/>
      <c r="H51" s="186"/>
      <c r="I51" s="184" t="s">
        <v>53</v>
      </c>
      <c r="J51" s="186"/>
      <c r="K51" s="58" t="s">
        <v>50</v>
      </c>
      <c r="O51" s="14"/>
    </row>
    <row r="52" spans="2:11" s="17" customFormat="1" ht="3" customHeight="1">
      <c r="B52" s="20"/>
      <c r="C52" s="21"/>
      <c r="D52" s="22"/>
      <c r="E52" s="22"/>
      <c r="F52" s="22"/>
      <c r="G52" s="22"/>
      <c r="H52" s="22"/>
      <c r="I52" s="22"/>
      <c r="J52" s="22"/>
      <c r="K52" s="23"/>
    </row>
    <row r="53" spans="2:11" ht="15" customHeight="1">
      <c r="B53" s="62" t="s">
        <v>4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2:11" ht="14.25">
      <c r="B54" s="163" t="s">
        <v>6</v>
      </c>
      <c r="C54" s="164"/>
      <c r="D54" s="165"/>
      <c r="E54" s="163" t="s">
        <v>7</v>
      </c>
      <c r="F54" s="166"/>
      <c r="G54" s="167"/>
      <c r="H54" s="98" t="s">
        <v>5</v>
      </c>
      <c r="I54" s="168"/>
      <c r="J54" s="168"/>
      <c r="K54" s="169"/>
    </row>
    <row r="55" spans="2:11" ht="15" customHeight="1">
      <c r="B55" s="135">
        <f>B22</f>
        <v>0</v>
      </c>
      <c r="C55" s="102"/>
      <c r="D55" s="102"/>
      <c r="E55" s="135">
        <f>E22</f>
        <v>0</v>
      </c>
      <c r="F55" s="102"/>
      <c r="G55" s="141"/>
      <c r="H55" s="150">
        <f>H22</f>
        <v>0</v>
      </c>
      <c r="I55" s="151"/>
      <c r="J55" s="151"/>
      <c r="K55" s="152"/>
    </row>
    <row r="56" spans="2:11" ht="14.25">
      <c r="B56" s="138" t="s">
        <v>8</v>
      </c>
      <c r="C56" s="139"/>
      <c r="D56" s="139"/>
      <c r="E56" s="139"/>
      <c r="F56" s="139"/>
      <c r="G56" s="138" t="s">
        <v>27</v>
      </c>
      <c r="H56" s="139"/>
      <c r="I56" s="139"/>
      <c r="J56" s="139"/>
      <c r="K56" s="140"/>
    </row>
    <row r="57" spans="1:11" s="15" customFormat="1" ht="14.25">
      <c r="A57" s="17"/>
      <c r="B57" s="75">
        <f>B24</f>
        <v>0</v>
      </c>
      <c r="C57" s="76"/>
      <c r="D57" s="76"/>
      <c r="E57" s="76"/>
      <c r="F57" s="77"/>
      <c r="G57" s="75">
        <f>G24</f>
        <v>0</v>
      </c>
      <c r="H57" s="76"/>
      <c r="I57" s="76"/>
      <c r="J57" s="76"/>
      <c r="K57" s="77"/>
    </row>
    <row r="58" spans="2:11" ht="27" customHeight="1">
      <c r="B58" s="24"/>
      <c r="C58" s="24"/>
      <c r="D58" s="24"/>
      <c r="E58" s="24"/>
      <c r="F58" s="24"/>
      <c r="G58" s="24"/>
      <c r="H58" s="24"/>
      <c r="I58" s="24"/>
      <c r="J58" s="24"/>
      <c r="K58" s="24"/>
    </row>
    <row r="59" spans="2:11" ht="14.25">
      <c r="B59" s="78" t="s">
        <v>28</v>
      </c>
      <c r="C59" s="79"/>
      <c r="D59" s="79"/>
      <c r="E59" s="79"/>
      <c r="F59" s="79"/>
      <c r="G59" s="78" t="s">
        <v>29</v>
      </c>
      <c r="H59" s="79"/>
      <c r="I59" s="79"/>
      <c r="J59" s="79"/>
      <c r="K59" s="80"/>
    </row>
    <row r="60" spans="2:11" ht="42">
      <c r="B60" s="25" t="s">
        <v>34</v>
      </c>
      <c r="C60" s="25" t="s">
        <v>14</v>
      </c>
      <c r="D60" s="71" t="s">
        <v>15</v>
      </c>
      <c r="E60" s="134"/>
      <c r="F60" s="25" t="s">
        <v>16</v>
      </c>
      <c r="G60" s="25" t="s">
        <v>34</v>
      </c>
      <c r="H60" s="25" t="s">
        <v>14</v>
      </c>
      <c r="I60" s="71" t="s">
        <v>15</v>
      </c>
      <c r="J60" s="134"/>
      <c r="K60" s="25" t="s">
        <v>38</v>
      </c>
    </row>
    <row r="61" spans="2:15" ht="14.25">
      <c r="B61" s="132">
        <f>F29</f>
        <v>0</v>
      </c>
      <c r="C61" s="6">
        <v>1</v>
      </c>
      <c r="D61" s="67"/>
      <c r="E61" s="67"/>
      <c r="F61" s="26">
        <f>IF(D61="","",ROUND(D61-$B$61,3))</f>
      </c>
      <c r="G61" s="112">
        <f>I29</f>
        <v>0</v>
      </c>
      <c r="H61" s="6">
        <v>1</v>
      </c>
      <c r="I61" s="67"/>
      <c r="J61" s="67"/>
      <c r="K61" s="26" t="e">
        <f>ROUND((I61-$G$61)/$G$61*100,3)</f>
        <v>#DIV/0!</v>
      </c>
      <c r="M61" t="e">
        <f>IF(ABS(F61)&gt;0.032,"não conforme","conforme")</f>
        <v>#VALUE!</v>
      </c>
      <c r="O61" t="e">
        <f>IF(ABS(K61)&gt;8,"não conforme","conforme")</f>
        <v>#DIV/0!</v>
      </c>
    </row>
    <row r="62" spans="2:15" ht="14.25">
      <c r="B62" s="133"/>
      <c r="C62" s="6">
        <v>2</v>
      </c>
      <c r="D62" s="67"/>
      <c r="E62" s="67"/>
      <c r="F62" s="26">
        <f aca="true" t="shared" si="2" ref="F62:F70">IF(D62="","",ROUND(D62-$B$61,3))</f>
      </c>
      <c r="G62" s="113"/>
      <c r="H62" s="6">
        <v>2</v>
      </c>
      <c r="I62" s="67"/>
      <c r="J62" s="67"/>
      <c r="K62" s="26" t="e">
        <f aca="true" t="shared" si="3" ref="K62:K70">ROUND((I62-$G$61)/$G$61*100,3)</f>
        <v>#DIV/0!</v>
      </c>
      <c r="M62" s="17" t="e">
        <f aca="true" t="shared" si="4" ref="M62:M70">IF(ABS(F62)&gt;0.032,"não conforme","conforme")</f>
        <v>#VALUE!</v>
      </c>
      <c r="O62" s="17" t="e">
        <f aca="true" t="shared" si="5" ref="O62:O70">IF(ABS(K62)&gt;8,"não conforme","conforme")</f>
        <v>#DIV/0!</v>
      </c>
    </row>
    <row r="63" spans="2:15" ht="14.25">
      <c r="B63" s="133"/>
      <c r="C63" s="6">
        <v>3</v>
      </c>
      <c r="D63" s="67"/>
      <c r="E63" s="67"/>
      <c r="F63" s="26">
        <f t="shared" si="2"/>
      </c>
      <c r="G63" s="113"/>
      <c r="H63" s="6">
        <v>3</v>
      </c>
      <c r="I63" s="67"/>
      <c r="J63" s="67"/>
      <c r="K63" s="26" t="e">
        <f t="shared" si="3"/>
        <v>#DIV/0!</v>
      </c>
      <c r="M63" s="17" t="e">
        <f t="shared" si="4"/>
        <v>#VALUE!</v>
      </c>
      <c r="O63" s="17" t="e">
        <f t="shared" si="5"/>
        <v>#DIV/0!</v>
      </c>
    </row>
    <row r="64" spans="2:15" ht="14.25">
      <c r="B64" s="133"/>
      <c r="C64" s="6">
        <v>4</v>
      </c>
      <c r="D64" s="67"/>
      <c r="E64" s="67"/>
      <c r="F64" s="26">
        <f t="shared" si="2"/>
      </c>
      <c r="G64" s="113"/>
      <c r="H64" s="6">
        <v>4</v>
      </c>
      <c r="I64" s="67"/>
      <c r="J64" s="67"/>
      <c r="K64" s="26" t="e">
        <f t="shared" si="3"/>
        <v>#DIV/0!</v>
      </c>
      <c r="M64" s="17" t="e">
        <f t="shared" si="4"/>
        <v>#VALUE!</v>
      </c>
      <c r="O64" s="17" t="e">
        <f t="shared" si="5"/>
        <v>#DIV/0!</v>
      </c>
    </row>
    <row r="65" spans="2:15" ht="14.25">
      <c r="B65" s="133"/>
      <c r="C65" s="6">
        <v>5</v>
      </c>
      <c r="D65" s="67"/>
      <c r="E65" s="67"/>
      <c r="F65" s="26">
        <f t="shared" si="2"/>
      </c>
      <c r="G65" s="113"/>
      <c r="H65" s="6">
        <v>5</v>
      </c>
      <c r="I65" s="67"/>
      <c r="J65" s="67"/>
      <c r="K65" s="26" t="e">
        <f t="shared" si="3"/>
        <v>#DIV/0!</v>
      </c>
      <c r="M65" s="17" t="e">
        <f t="shared" si="4"/>
        <v>#VALUE!</v>
      </c>
      <c r="O65" s="17" t="e">
        <f t="shared" si="5"/>
        <v>#DIV/0!</v>
      </c>
    </row>
    <row r="66" spans="2:15" ht="15" customHeight="1">
      <c r="B66" s="133"/>
      <c r="C66" s="6">
        <v>6</v>
      </c>
      <c r="D66" s="67"/>
      <c r="E66" s="67"/>
      <c r="F66" s="26">
        <f t="shared" si="2"/>
      </c>
      <c r="G66" s="113"/>
      <c r="H66" s="6">
        <v>6</v>
      </c>
      <c r="I66" s="67"/>
      <c r="J66" s="67"/>
      <c r="K66" s="26" t="e">
        <f t="shared" si="3"/>
        <v>#DIV/0!</v>
      </c>
      <c r="M66" s="17" t="e">
        <f t="shared" si="4"/>
        <v>#VALUE!</v>
      </c>
      <c r="O66" s="17" t="e">
        <f t="shared" si="5"/>
        <v>#DIV/0!</v>
      </c>
    </row>
    <row r="67" spans="2:15" ht="15" customHeight="1">
      <c r="B67" s="133"/>
      <c r="C67" s="6">
        <v>7</v>
      </c>
      <c r="D67" s="67"/>
      <c r="E67" s="67"/>
      <c r="F67" s="26">
        <f t="shared" si="2"/>
      </c>
      <c r="G67" s="113"/>
      <c r="H67" s="6">
        <v>7</v>
      </c>
      <c r="I67" s="67"/>
      <c r="J67" s="67"/>
      <c r="K67" s="26" t="e">
        <f t="shared" si="3"/>
        <v>#DIV/0!</v>
      </c>
      <c r="M67" s="17" t="e">
        <f t="shared" si="4"/>
        <v>#VALUE!</v>
      </c>
      <c r="O67" s="17" t="e">
        <f t="shared" si="5"/>
        <v>#DIV/0!</v>
      </c>
    </row>
    <row r="68" spans="2:15" ht="14.25">
      <c r="B68" s="133"/>
      <c r="C68" s="6">
        <v>8</v>
      </c>
      <c r="D68" s="67"/>
      <c r="E68" s="67"/>
      <c r="F68" s="26">
        <f t="shared" si="2"/>
      </c>
      <c r="G68" s="113"/>
      <c r="H68" s="6">
        <v>8</v>
      </c>
      <c r="I68" s="67"/>
      <c r="J68" s="67"/>
      <c r="K68" s="26" t="e">
        <f t="shared" si="3"/>
        <v>#DIV/0!</v>
      </c>
      <c r="M68" s="17" t="e">
        <f t="shared" si="4"/>
        <v>#VALUE!</v>
      </c>
      <c r="O68" s="17" t="e">
        <f t="shared" si="5"/>
        <v>#DIV/0!</v>
      </c>
    </row>
    <row r="69" spans="2:15" ht="14.25">
      <c r="B69" s="133"/>
      <c r="C69" s="6">
        <v>9</v>
      </c>
      <c r="D69" s="67"/>
      <c r="E69" s="67"/>
      <c r="F69" s="26">
        <f t="shared" si="2"/>
      </c>
      <c r="G69" s="113"/>
      <c r="H69" s="6">
        <v>9</v>
      </c>
      <c r="I69" s="67"/>
      <c r="J69" s="67"/>
      <c r="K69" s="26" t="e">
        <f t="shared" si="3"/>
        <v>#DIV/0!</v>
      </c>
      <c r="M69" s="17" t="e">
        <f t="shared" si="4"/>
        <v>#VALUE!</v>
      </c>
      <c r="O69" s="17" t="e">
        <f t="shared" si="5"/>
        <v>#DIV/0!</v>
      </c>
    </row>
    <row r="70" spans="2:15" ht="14.25">
      <c r="B70" s="133"/>
      <c r="C70" s="6">
        <v>10</v>
      </c>
      <c r="D70" s="67"/>
      <c r="E70" s="67"/>
      <c r="F70" s="26">
        <f t="shared" si="2"/>
      </c>
      <c r="G70" s="113"/>
      <c r="H70" s="6">
        <v>10</v>
      </c>
      <c r="I70" s="67"/>
      <c r="J70" s="67"/>
      <c r="K70" s="26" t="e">
        <f t="shared" si="3"/>
        <v>#DIV/0!</v>
      </c>
      <c r="M70" s="17" t="e">
        <f t="shared" si="4"/>
        <v>#VALUE!</v>
      </c>
      <c r="O70" s="17" t="e">
        <f t="shared" si="5"/>
        <v>#DIV/0!</v>
      </c>
    </row>
    <row r="71" spans="2:15" ht="23.25" customHeight="1">
      <c r="B71" s="133"/>
      <c r="C71" s="71" t="s">
        <v>60</v>
      </c>
      <c r="D71" s="72"/>
      <c r="E71" s="130" t="e">
        <f>ROUND(STDEV(D61:E70),3)</f>
        <v>#DIV/0!</v>
      </c>
      <c r="F71" s="131"/>
      <c r="G71" s="113"/>
      <c r="H71" s="108" t="s">
        <v>36</v>
      </c>
      <c r="I71" s="109"/>
      <c r="J71" s="110" t="e">
        <f>ROUND((STDEV(I61:J70))*100/AVERAGE(I61:J70),3)</f>
        <v>#DIV/0!</v>
      </c>
      <c r="K71" s="111"/>
      <c r="M71" t="e">
        <f>IF(ABS(E71)&gt;0.007*1.645,"não conforme","conforme")</f>
        <v>#DIV/0!</v>
      </c>
      <c r="O71" t="e">
        <f>IF(ABS(J71)&gt;1.75*1.645,"não conforme","conforme")</f>
        <v>#DIV/0!</v>
      </c>
    </row>
    <row r="72" spans="2:11" ht="15" customHeight="1">
      <c r="B72" s="133"/>
      <c r="C72" s="73" t="s">
        <v>18</v>
      </c>
      <c r="D72" s="74"/>
      <c r="E72" s="65" t="e">
        <f>IF(AND(M61="conforme",M62="conforme",M63="conforme",M64="conforme",M65="conforme",M66="conforme",M67="conforme",M68="conforme",M69="conforme",M70="conforme",M71="conforme"),"conforme","não conforme")</f>
        <v>#VALUE!</v>
      </c>
      <c r="F72" s="66"/>
      <c r="G72" s="113"/>
      <c r="H72" s="73" t="s">
        <v>18</v>
      </c>
      <c r="I72" s="74"/>
      <c r="J72" s="65" t="e">
        <f>IF(AND(O61="conforme",O62="conforme",O63="conforme",O64="conforme",O65="conforme",O66="conforme",O67="conforme",O68="conforme",O69="conforme",O70="conforme",O71="conforme"),"conforme","não conforme")</f>
        <v>#DIV/0!</v>
      </c>
      <c r="K72" s="66"/>
    </row>
    <row r="73" spans="2:11" ht="27" customHeight="1">
      <c r="B73" s="82"/>
      <c r="C73" s="82"/>
      <c r="D73" s="74"/>
      <c r="E73" s="74"/>
      <c r="F73" s="74"/>
      <c r="G73" s="82"/>
      <c r="H73" s="82"/>
      <c r="I73" s="74"/>
      <c r="J73" s="74"/>
      <c r="K73" s="74"/>
    </row>
    <row r="74" spans="2:11" ht="15" customHeight="1">
      <c r="B74" s="117" t="s">
        <v>17</v>
      </c>
      <c r="C74" s="79"/>
      <c r="D74" s="79"/>
      <c r="E74" s="79"/>
      <c r="F74" s="79"/>
      <c r="G74" s="79"/>
      <c r="H74" s="79"/>
      <c r="I74" s="79"/>
      <c r="J74" s="79"/>
      <c r="K74" s="128"/>
    </row>
    <row r="75" spans="2:24" ht="29.25" customHeight="1">
      <c r="B75" s="125" t="s">
        <v>37</v>
      </c>
      <c r="C75" s="126"/>
      <c r="D75" s="126"/>
      <c r="E75" s="126"/>
      <c r="F75" s="126"/>
      <c r="G75" s="126"/>
      <c r="H75" s="126"/>
      <c r="I75" s="126"/>
      <c r="J75" s="126"/>
      <c r="K75" s="127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2:24" s="17" customFormat="1" ht="113.25" customHeight="1">
      <c r="B76" s="122"/>
      <c r="C76" s="123"/>
      <c r="D76" s="123"/>
      <c r="E76" s="123"/>
      <c r="F76" s="123"/>
      <c r="G76" s="123"/>
      <c r="H76" s="123"/>
      <c r="I76" s="123"/>
      <c r="J76" s="123"/>
      <c r="K76" s="124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2:24" s="13" customFormat="1" ht="15.75" customHeight="1">
      <c r="B77" s="27"/>
      <c r="C77" s="27"/>
      <c r="D77" s="27"/>
      <c r="E77" s="27"/>
      <c r="F77" s="27"/>
      <c r="G77" s="27"/>
      <c r="H77" s="27"/>
      <c r="I77" s="27"/>
      <c r="J77" s="27"/>
      <c r="K77" s="27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2:11" ht="15" customHeight="1">
      <c r="B78" s="117" t="s">
        <v>18</v>
      </c>
      <c r="C78" s="79"/>
      <c r="D78" s="79"/>
      <c r="E78" s="79"/>
      <c r="F78" s="79"/>
      <c r="G78" s="79"/>
      <c r="H78" s="79"/>
      <c r="I78" s="79"/>
      <c r="J78" s="79"/>
      <c r="K78" s="118"/>
    </row>
    <row r="79" spans="2:11" ht="16.5" customHeight="1" thickBot="1">
      <c r="B79" s="119" t="s">
        <v>19</v>
      </c>
      <c r="C79" s="120"/>
      <c r="D79" s="120"/>
      <c r="E79" s="120"/>
      <c r="F79" s="120"/>
      <c r="G79" s="120"/>
      <c r="H79" s="120"/>
      <c r="I79" s="120"/>
      <c r="J79" s="120"/>
      <c r="K79" s="121"/>
    </row>
    <row r="80" spans="2:11" ht="22.5" customHeight="1">
      <c r="B80" s="114" t="s">
        <v>20</v>
      </c>
      <c r="C80" s="115"/>
      <c r="D80" s="36" t="e">
        <f>IF(AND(E43="conforme",J48="conforme",E72="conforme",J72="conforme"),"X","")</f>
        <v>#VALUE!</v>
      </c>
      <c r="E80" s="28"/>
      <c r="F80" s="28"/>
      <c r="G80" s="114" t="s">
        <v>21</v>
      </c>
      <c r="H80" s="115"/>
      <c r="I80" s="37" t="e">
        <f>IF(AND(E43="conforme",J48="conforme",E72="conforme",J72="conforme"),"","X")</f>
        <v>#VALUE!</v>
      </c>
      <c r="J80" s="28"/>
      <c r="K80" s="29"/>
    </row>
    <row r="81" spans="2:11" ht="56.25" customHeight="1">
      <c r="B81" s="116" t="s">
        <v>22</v>
      </c>
      <c r="C81" s="116"/>
      <c r="D81" s="116"/>
      <c r="E81" s="116"/>
      <c r="F81" s="116"/>
      <c r="G81" s="116" t="s">
        <v>23</v>
      </c>
      <c r="H81" s="116"/>
      <c r="I81" s="116"/>
      <c r="J81" s="116"/>
      <c r="K81" s="116"/>
    </row>
    <row r="82" spans="2:11" ht="81.75" customHeight="1">
      <c r="B82" s="129"/>
      <c r="C82" s="129"/>
      <c r="D82" s="129"/>
      <c r="E82" s="129"/>
      <c r="F82" s="129"/>
      <c r="G82" s="129"/>
      <c r="H82" s="129"/>
      <c r="I82" s="129"/>
      <c r="J82" s="129"/>
      <c r="K82" s="129"/>
    </row>
    <row r="83" spans="2:11" ht="14.25">
      <c r="B83" s="107" t="s">
        <v>55</v>
      </c>
      <c r="C83" s="107"/>
      <c r="D83" s="107"/>
      <c r="E83" s="107"/>
      <c r="F83" s="107"/>
      <c r="G83" s="107"/>
      <c r="H83" s="107"/>
      <c r="I83" s="107"/>
      <c r="J83" s="107"/>
      <c r="K83" s="107"/>
    </row>
  </sheetData>
  <sheetProtection password="C54E" sheet="1" formatCells="0" insertRows="0"/>
  <mergeCells count="151">
    <mergeCell ref="B1:C2"/>
    <mergeCell ref="D1:H2"/>
    <mergeCell ref="B51:C51"/>
    <mergeCell ref="D51:H51"/>
    <mergeCell ref="I1:J1"/>
    <mergeCell ref="I2:J2"/>
    <mergeCell ref="B3:H3"/>
    <mergeCell ref="I3:K3"/>
    <mergeCell ref="I51:J51"/>
    <mergeCell ref="B23:F23"/>
    <mergeCell ref="B37:B43"/>
    <mergeCell ref="B49:C49"/>
    <mergeCell ref="D37:E37"/>
    <mergeCell ref="D39:E39"/>
    <mergeCell ref="I43:J43"/>
    <mergeCell ref="B32:K32"/>
    <mergeCell ref="I40:J40"/>
    <mergeCell ref="I42:J42"/>
    <mergeCell ref="G37:G48"/>
    <mergeCell ref="I41:J41"/>
    <mergeCell ref="I46:J46"/>
    <mergeCell ref="B24:F24"/>
    <mergeCell ref="G24:K24"/>
    <mergeCell ref="B54:D54"/>
    <mergeCell ref="E54:G54"/>
    <mergeCell ref="H54:K54"/>
    <mergeCell ref="I36:J36"/>
    <mergeCell ref="F27:H27"/>
    <mergeCell ref="I27:K27"/>
    <mergeCell ref="B33:K33"/>
    <mergeCell ref="B21:D21"/>
    <mergeCell ref="E21:G21"/>
    <mergeCell ref="H21:K21"/>
    <mergeCell ref="B22:D22"/>
    <mergeCell ref="E22:G22"/>
    <mergeCell ref="H22:K22"/>
    <mergeCell ref="G23:K23"/>
    <mergeCell ref="F28:G28"/>
    <mergeCell ref="B15:K15"/>
    <mergeCell ref="B16:K16"/>
    <mergeCell ref="B17:D17"/>
    <mergeCell ref="E17:G17"/>
    <mergeCell ref="H17:K17"/>
    <mergeCell ref="B18:D18"/>
    <mergeCell ref="E18:G18"/>
    <mergeCell ref="B20:K20"/>
    <mergeCell ref="H18:K18"/>
    <mergeCell ref="C28:D28"/>
    <mergeCell ref="H55:K55"/>
    <mergeCell ref="G35:K35"/>
    <mergeCell ref="E42:F42"/>
    <mergeCell ref="E43:F43"/>
    <mergeCell ref="D36:E36"/>
    <mergeCell ref="H47:I47"/>
    <mergeCell ref="C42:D42"/>
    <mergeCell ref="C43:D43"/>
    <mergeCell ref="B7:F7"/>
    <mergeCell ref="G7:K7"/>
    <mergeCell ref="B8:F8"/>
    <mergeCell ref="G8:K8"/>
    <mergeCell ref="B9:F9"/>
    <mergeCell ref="G9:K9"/>
    <mergeCell ref="I45:J45"/>
    <mergeCell ref="D67:E67"/>
    <mergeCell ref="D66:E66"/>
    <mergeCell ref="G56:K56"/>
    <mergeCell ref="I67:J67"/>
    <mergeCell ref="E55:G55"/>
    <mergeCell ref="I65:J65"/>
    <mergeCell ref="B56:F56"/>
    <mergeCell ref="B55:D55"/>
    <mergeCell ref="B50:K50"/>
    <mergeCell ref="B82:K82"/>
    <mergeCell ref="C72:D72"/>
    <mergeCell ref="E71:F71"/>
    <mergeCell ref="B61:B72"/>
    <mergeCell ref="D70:E70"/>
    <mergeCell ref="D62:E62"/>
    <mergeCell ref="B81:F81"/>
    <mergeCell ref="D65:E65"/>
    <mergeCell ref="I61:J61"/>
    <mergeCell ref="I64:J64"/>
    <mergeCell ref="G73:H73"/>
    <mergeCell ref="I73:K73"/>
    <mergeCell ref="B73:C73"/>
    <mergeCell ref="B76:K76"/>
    <mergeCell ref="B75:K75"/>
    <mergeCell ref="B57:F57"/>
    <mergeCell ref="B74:K74"/>
    <mergeCell ref="D60:E60"/>
    <mergeCell ref="B59:F59"/>
    <mergeCell ref="I60:J60"/>
    <mergeCell ref="B83:K83"/>
    <mergeCell ref="H71:I71"/>
    <mergeCell ref="J71:K71"/>
    <mergeCell ref="G61:G72"/>
    <mergeCell ref="B80:C80"/>
    <mergeCell ref="G80:H80"/>
    <mergeCell ref="D73:F73"/>
    <mergeCell ref="G81:K81"/>
    <mergeCell ref="B78:K78"/>
    <mergeCell ref="B79:K79"/>
    <mergeCell ref="B26:K26"/>
    <mergeCell ref="C27:E27"/>
    <mergeCell ref="I28:J28"/>
    <mergeCell ref="H13:K13"/>
    <mergeCell ref="B10:F10"/>
    <mergeCell ref="G10:K10"/>
    <mergeCell ref="B14:G14"/>
    <mergeCell ref="H14:K14"/>
    <mergeCell ref="B12:K12"/>
    <mergeCell ref="B13:G13"/>
    <mergeCell ref="I38:J38"/>
    <mergeCell ref="I29:J29"/>
    <mergeCell ref="C29:D29"/>
    <mergeCell ref="D40:E40"/>
    <mergeCell ref="I44:J44"/>
    <mergeCell ref="I37:J37"/>
    <mergeCell ref="F30:H30"/>
    <mergeCell ref="I39:J39"/>
    <mergeCell ref="F29:G29"/>
    <mergeCell ref="D64:E64"/>
    <mergeCell ref="D49:F49"/>
    <mergeCell ref="G49:H49"/>
    <mergeCell ref="I49:K49"/>
    <mergeCell ref="I30:K30"/>
    <mergeCell ref="C30:E30"/>
    <mergeCell ref="B35:F35"/>
    <mergeCell ref="J47:K47"/>
    <mergeCell ref="D38:E38"/>
    <mergeCell ref="D41:E41"/>
    <mergeCell ref="D68:E68"/>
    <mergeCell ref="I66:J66"/>
    <mergeCell ref="H72:I72"/>
    <mergeCell ref="G57:K57"/>
    <mergeCell ref="G59:K59"/>
    <mergeCell ref="D61:E61"/>
    <mergeCell ref="I68:J68"/>
    <mergeCell ref="I62:J62"/>
    <mergeCell ref="I63:J63"/>
    <mergeCell ref="D63:E63"/>
    <mergeCell ref="B5:F5"/>
    <mergeCell ref="B53:K53"/>
    <mergeCell ref="E72:F72"/>
    <mergeCell ref="D69:E69"/>
    <mergeCell ref="I69:J69"/>
    <mergeCell ref="H48:I48"/>
    <mergeCell ref="J48:K48"/>
    <mergeCell ref="I70:J70"/>
    <mergeCell ref="C71:D71"/>
    <mergeCell ref="J72:K72"/>
  </mergeCells>
  <conditionalFormatting sqref="M42">
    <cfRule type="containsErrors" priority="190" dxfId="15" stopIfTrue="1">
      <formula>ISERROR(M42)</formula>
    </cfRule>
  </conditionalFormatting>
  <conditionalFormatting sqref="B83:K83 C80:K65528 D61:E70 E71:F72 B74:B65528 E59:E60 H59:I70 K59:K70 H71:K72 G59:G61 B59:D72 J59 B60:J60 F59:F70 N60:N65524 O61:O65524 B74:K74 B78:K78 M61:M65524 I61:J70 B56 G56 J35:J36 H35:I46 C34:C44 C47:F48 H45:K48 B26 G35:G37 K35:K46 B50:K50 M48:O57 F34:F44 G34:K34 I4:I10 D34:E41 N36:N46 L48:L65524 P48:IV65524 M37:M46 L24:L46 P24:IV46 M24:O29 L9:IV22 I37:J46 O37:O47 B52:K54 C26:K30 B7:K10 B12:K18 B20:K24 B4:B10 B28:B36 C32:K32 R1:IV8 L1:L8">
    <cfRule type="containsErrors" priority="185" dxfId="16" stopIfTrue="1">
      <formula>ISERROR(B1)</formula>
    </cfRule>
    <cfRule type="containsErrors" priority="186" dxfId="17" stopIfTrue="1">
      <formula>ISERROR(B1)</formula>
    </cfRule>
    <cfRule type="containsErrors" priority="188" dxfId="12" stopIfTrue="1">
      <formula>ISERROR(B1)</formula>
    </cfRule>
    <cfRule type="containsErrors" priority="189" dxfId="15" stopIfTrue="1">
      <formula>ISERROR(B1)</formula>
    </cfRule>
  </conditionalFormatting>
  <conditionalFormatting sqref="E47:F47">
    <cfRule type="containsErrors" priority="187" dxfId="18" stopIfTrue="1">
      <formula>ISERROR(E47)</formula>
    </cfRule>
  </conditionalFormatting>
  <conditionalFormatting sqref="I61:J70 D61:E70 D37:E41 C28:D28 F28:G28 I28:J28 I37:J46 B8:K10 B13:K16 B18:K18 B21:K24">
    <cfRule type="containsBlanks" priority="184" dxfId="10" stopIfTrue="1">
      <formula>LEN(TRIM(B8))=0</formula>
    </cfRule>
  </conditionalFormatting>
  <conditionalFormatting sqref="D71:F72 B23:B24 H22:K23 G22:G24 C30:K30">
    <cfRule type="containsBlanks" priority="183" dxfId="9" stopIfTrue="1">
      <formula>LEN(TRIM(B22))=0</formula>
    </cfRule>
  </conditionalFormatting>
  <conditionalFormatting sqref="O47">
    <cfRule type="containsErrors" priority="168" dxfId="16" stopIfTrue="1">
      <formula>ISERROR(O47)</formula>
    </cfRule>
    <cfRule type="containsErrors" priority="169" dxfId="15" stopIfTrue="1">
      <formula>ISERROR(O47)</formula>
    </cfRule>
  </conditionalFormatting>
  <conditionalFormatting sqref="C42:C46 E42:F46 D44:D46">
    <cfRule type="containsBlanks" priority="162" dxfId="7" stopIfTrue="1">
      <formula>LEN(TRIM(C42))=0</formula>
    </cfRule>
  </conditionalFormatting>
  <conditionalFormatting sqref="B55:K55 B57:K57">
    <cfRule type="cellIs" priority="153" dxfId="16" operator="equal">
      <formula>0</formula>
    </cfRule>
  </conditionalFormatting>
  <conditionalFormatting sqref="G61:G72 B61:B72 B55:K55 B57:K57 C29:D29 F29:G29 I29:J29 G37:G48">
    <cfRule type="cellIs" priority="152" dxfId="16" operator="equal">
      <formula>0</formula>
    </cfRule>
  </conditionalFormatting>
  <conditionalFormatting sqref="I61:I70 D61:D70 C28:D28 F28:G28 I28:J28 F30 I30 B21:K24 D37:D41 B9:K9 B13 E13 H13:K13 G15 I37:I46 B8:B10 B14:K14 B15:B16 B18 E18 H18:K18 G8:G10 C30">
    <cfRule type="containsBlanks" priority="143" dxfId="4" stopIfTrue="1">
      <formula>LEN(TRIM(B8))=0</formula>
    </cfRule>
  </conditionalFormatting>
  <conditionalFormatting sqref="E42:F43">
    <cfRule type="containsErrors" priority="21" dxfId="16" stopIfTrue="1">
      <formula>ISERROR(E42)</formula>
    </cfRule>
  </conditionalFormatting>
  <conditionalFormatting sqref="B76">
    <cfRule type="containsBlanks" priority="19" dxfId="0">
      <formula>LEN(TRIM(B76))=0</formula>
    </cfRule>
    <cfRule type="containsBlanks" priority="20" dxfId="1">
      <formula>LEN(TRIM(B76))=0</formula>
    </cfRule>
  </conditionalFormatting>
  <conditionalFormatting sqref="B9:K9 B13:K13 B15:K15 B21:K21 B23:K23 B33:K33">
    <cfRule type="containsBlanks" priority="14" dxfId="0" stopIfTrue="1">
      <formula>LEN(TRIM(B9))=0</formula>
    </cfRule>
  </conditionalFormatting>
  <printOptions/>
  <pageMargins left="0.3937007874015748" right="0.3937007874015748" top="0.4866666666666667" bottom="0.3937007874015748" header="0" footer="0"/>
  <pageSetup errors="dash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INMETRO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de Suporte da Informática</dc:creator>
  <cp:keywords/>
  <dc:description/>
  <cp:lastModifiedBy>Cristiany Ferreira de Araujo</cp:lastModifiedBy>
  <cp:lastPrinted>2023-01-10T15:29:45Z</cp:lastPrinted>
  <dcterms:created xsi:type="dcterms:W3CDTF">2009-02-06T17:28:09Z</dcterms:created>
  <dcterms:modified xsi:type="dcterms:W3CDTF">2023-01-10T15:30:38Z</dcterms:modified>
  <cp:category/>
  <cp:version/>
  <cp:contentType/>
  <cp:contentStatus/>
</cp:coreProperties>
</file>